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EA09EA38-D6C2-4399-9F21-775D8A26342A}" xr6:coauthVersionLast="44" xr6:coauthVersionMax="45" xr10:uidLastSave="{00000000-0000-0000-0000-000000000000}"/>
  <bookViews>
    <workbookView xWindow="-28920" yWindow="-120" windowWidth="29040" windowHeight="15840" tabRatio="843" firstSheet="2" activeTab="8" xr2:uid="{00000000-000D-0000-FFFF-FFFF00000000}"/>
  </bookViews>
  <sheets>
    <sheet name="Index" sheetId="75" r:id="rId1"/>
    <sheet name="06M 2021_BALANCE" sheetId="67" r:id="rId2"/>
    <sheet name="06M 2021_CUENTA_RDOS" sheetId="68" r:id="rId3"/>
    <sheet name="06M 2021_RDOS_UNIDADES_NEGOCIO" sheetId="37" r:id="rId4"/>
    <sheet name="2T 2021_RDOS_UNIDADES_NEGOCIO" sheetId="81" r:id="rId5"/>
    <sheet name="Evolución Trimestral" sheetId="76" r:id="rId6"/>
    <sheet name="Primas y resultados por países" sheetId="77" r:id="rId7"/>
    <sheet name="Datos regionales por ramos" sheetId="78" r:id="rId8"/>
    <sheet name="Consensus vs Actual" sheetId="80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hidden="1">{"'transportes'!$A$3:$K$28"}</definedName>
    <definedName name="_xlnm.Print_Area" localSheetId="1">'06M 2021_BALANCE'!$A$1:$E$76</definedName>
    <definedName name="_xlnm.Print_Area" localSheetId="2">'06M 2021_CUENTA_RDOS'!$A$1:$E$72</definedName>
    <definedName name="_xlnm.Print_Area" localSheetId="3">'06M 2021_RDOS_UNIDADES_NEGOCIO'!$1:$42</definedName>
    <definedName name="_xlnm.Print_Area" localSheetId="4">'2T 2021_RDOS_UNIDADES_NEGOCIO'!$1:$36</definedName>
    <definedName name="_xlnm.Print_Area" localSheetId="8">'Consensus vs Actual'!$A$1:$N$38</definedName>
    <definedName name="_xlnm.Print_Area" localSheetId="7">'Datos regionales por ramos'!$A$1:$N$52</definedName>
    <definedName name="_xlnm.Print_Area" localSheetId="5">'Evolución Trimestral'!$B$1:$L$84</definedName>
    <definedName name="_xlnm.Print_Area" localSheetId="6">'Primas y resultados por países'!$B$2:$U$83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8" hidden="1">{"'transportes'!$A$3:$K$28"}</definedName>
    <definedName name="ee" localSheetId="5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hidden="1">{"'transportes'!$A$3:$K$28"}</definedName>
    <definedName name="FG" localSheetId="8" hidden="1">{"'transportes'!$A$3:$K$28"}</definedName>
    <definedName name="FG" localSheetId="5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8" hidden="1">{"'transportes'!$A$3:$K$28"}</definedName>
    <definedName name="LATAM" localSheetId="5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8" hidden="1">{"'transportes'!$A$3:$K$28"}</definedName>
    <definedName name="xx" localSheetId="5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37" l="1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C29" i="37"/>
  <c r="D29" i="81"/>
  <c r="E29" i="81"/>
  <c r="F29" i="81"/>
  <c r="G29" i="81"/>
  <c r="H29" i="81"/>
  <c r="I29" i="81"/>
  <c r="J29" i="81"/>
  <c r="K29" i="81"/>
  <c r="L29" i="81"/>
  <c r="M29" i="81"/>
  <c r="N29" i="81"/>
  <c r="O29" i="81"/>
  <c r="P29" i="81"/>
  <c r="Q29" i="81"/>
  <c r="R29" i="81"/>
  <c r="S29" i="81"/>
  <c r="T29" i="81"/>
  <c r="U29" i="81"/>
  <c r="V29" i="81"/>
  <c r="C29" i="81"/>
  <c r="B2" i="81" l="1"/>
  <c r="B37" i="80" l="1"/>
  <c r="B36" i="80"/>
  <c r="B35" i="80"/>
  <c r="B34" i="80"/>
  <c r="B33" i="80"/>
  <c r="B32" i="80"/>
  <c r="B31" i="80"/>
  <c r="B30" i="80"/>
  <c r="B13" i="80"/>
  <c r="F4" i="80"/>
  <c r="B2" i="76" l="1"/>
  <c r="B2" i="78"/>
  <c r="B2" i="77"/>
  <c r="B2" i="37" l="1"/>
  <c r="B2" i="68"/>
  <c r="B2" i="67"/>
</calcChain>
</file>

<file path=xl/sharedStrings.xml><?xml version="1.0" encoding="utf-8"?>
<sst xmlns="http://schemas.openxmlformats.org/spreadsheetml/2006/main" count="635" uniqueCount="254">
  <si>
    <t>IBERIA</t>
  </si>
  <si>
    <t>TOTAL</t>
  </si>
  <si>
    <t>ROE</t>
  </si>
  <si>
    <t>MAPFRE ASISTENCIA</t>
  </si>
  <si>
    <t>--</t>
  </si>
  <si>
    <t>Jul.-Sept.</t>
  </si>
  <si>
    <t>Balance Consolidado</t>
  </si>
  <si>
    <t>A) ACTIVOS INTANGIBLES</t>
  </si>
  <si>
    <t>I. Fondo de comercio</t>
  </si>
  <si>
    <t>II. Otros activos intangibles</t>
  </si>
  <si>
    <t>B) INMOVILIZADO MATERIAL</t>
  </si>
  <si>
    <t>I. Inmuebles de uso propio</t>
  </si>
  <si>
    <t>II. Otro inmovilizado material</t>
  </si>
  <si>
    <t>C) INVERSIONES</t>
  </si>
  <si>
    <t>I. Inversiones inmobiliarias</t>
  </si>
  <si>
    <t>II. Inversiones financieras</t>
  </si>
  <si>
    <t xml:space="preserve"> 1.   Cartera a vencimiento</t>
  </si>
  <si>
    <t xml:space="preserve"> 2.   Cartera disponible para la venta</t>
  </si>
  <si>
    <t xml:space="preserve"> 3.   Cartera de negociación</t>
  </si>
  <si>
    <t>III. Inversiones contabilizadas aplicando el método de participación</t>
  </si>
  <si>
    <t>IV. Depósitos constituidos por reaseguro aceptado</t>
  </si>
  <si>
    <t>V. Otras inversiones</t>
  </si>
  <si>
    <t>D) INVERSIONES POR CUENTA DE TOMADORES DE SEGUROS DE VIDA  QUE ASUMEN EL RIESGO DE LA INVERSIÓN</t>
  </si>
  <si>
    <t>E) EXISTENCIAS</t>
  </si>
  <si>
    <t>F) PARTICIPACIÓN DEL REASEGURO EN LAS PROVISIONES TÉCNICAS</t>
  </si>
  <si>
    <t>G) ACTIVOS POR IMPUESTOS DIFERIDOS</t>
  </si>
  <si>
    <t>H) CRÉDITOS</t>
  </si>
  <si>
    <t>I. Créditos por operaciones de seguro directo y coaseguro</t>
  </si>
  <si>
    <t>II. Créditos por operaciones de reaseguro</t>
  </si>
  <si>
    <t>III. Créditos fiscales</t>
  </si>
  <si>
    <t xml:space="preserve"> 1.   Impuesto sobre beneficios a cobrar</t>
  </si>
  <si>
    <t xml:space="preserve"> 2.   Otros créditos fiscales</t>
  </si>
  <si>
    <t>IV. Créditos sociales y otros</t>
  </si>
  <si>
    <t>V. Accionistas por desembolsos exigidos</t>
  </si>
  <si>
    <t>I) TESORERÍA</t>
  </si>
  <si>
    <t>J) AJUSTES POR PERIODIFICACIÓN</t>
  </si>
  <si>
    <t>K) OTROS ACTIVOS</t>
  </si>
  <si>
    <t>L) ACTIVOS NO CORRIENTES CLASIFICADOS COMO MANTENIDOS PARA LA VENTA Y DE ACTIVIDADES INTERRUMPIDAS</t>
  </si>
  <si>
    <t xml:space="preserve">TOTAL ACTIVO </t>
  </si>
  <si>
    <t>A) PATRIMONIO NETO</t>
  </si>
  <si>
    <t>I. Capital desembolsado</t>
  </si>
  <si>
    <t xml:space="preserve">II. Prima de emisión </t>
  </si>
  <si>
    <t>III. Reservas</t>
  </si>
  <si>
    <t>IV. Dividendo a cuenta</t>
  </si>
  <si>
    <t>V. Acciones propias</t>
  </si>
  <si>
    <t>VI. Resultado del ejercicio atribuible a la Sociedad dominante</t>
  </si>
  <si>
    <t>VII. Otros instrumentos de patrimonio neto</t>
  </si>
  <si>
    <t>VIII. Ajustes por cambios de valor</t>
  </si>
  <si>
    <t>IX. Diferencias de conversión</t>
  </si>
  <si>
    <t xml:space="preserve"> Patrimonio atribuido a los accionistas de la Sociedad dominante</t>
  </si>
  <si>
    <t xml:space="preserve"> Participaciones no dominantes</t>
  </si>
  <si>
    <t>B) PASIVOS SUBORDINADOS</t>
  </si>
  <si>
    <t>C) PROVISIONES TÉCNICAS</t>
  </si>
  <si>
    <t>I. Provisiones para primas no consumidas y para riesgos en curso</t>
  </si>
  <si>
    <t>II. Provisión de seguros de vida</t>
  </si>
  <si>
    <t>III. Provisión para prestaciones</t>
  </si>
  <si>
    <t>IV. Otras provisiones técnicas</t>
  </si>
  <si>
    <t>D) PROVISIONES TÉCNICAS RELATIVAS AL SEGURO DE VIDA CUANDO EL RIESGO DE LA INVERSIÓN LO ASUMEN LOS TOMADORES</t>
  </si>
  <si>
    <t>E) PROVISIONES PARA RIESGOS Y GASTOS</t>
  </si>
  <si>
    <t>F) DEPÓSITOS RECIBIDOS POR REASEGURO CEDIDO Y RETROCEDIDO</t>
  </si>
  <si>
    <t>G) PASIVOS POR IMPUESTOS DIFERIDOS</t>
  </si>
  <si>
    <t>H) DEUDAS</t>
  </si>
  <si>
    <t>I. Emisión de obligaciones y otros valores negociables</t>
  </si>
  <si>
    <t>II. Deudas con entidades de crédito</t>
  </si>
  <si>
    <t>III. Otros pasivos financieros</t>
  </si>
  <si>
    <t>IV. Deudas por operaciones de seguro directo y coaseguro</t>
  </si>
  <si>
    <t>V. Deudas por operaciones de reaseguro</t>
  </si>
  <si>
    <t>VI. Deudas fiscales</t>
  </si>
  <si>
    <t xml:space="preserve"> 1. Impuesto sobre beneficios a pagar</t>
  </si>
  <si>
    <t xml:space="preserve"> 2. Otras deudas fiscales</t>
  </si>
  <si>
    <t>VII. Otras deudas</t>
  </si>
  <si>
    <t>I) AJUSTES POR PERIODIFICACIÓN</t>
  </si>
  <si>
    <t>J) PASIVOS ASOCIADOS A ACTIVOS NO CORRIENTES CLASIFICADOS COMO MANTENIDOS PARA LA VENTA Y DE ACTIVIDADES INTERRUMPIDAS</t>
  </si>
  <si>
    <t xml:space="preserve">TOTAL PASIVO Y PATRIMONIO NETO </t>
  </si>
  <si>
    <t>Cuenta de Resultados Consolidada</t>
  </si>
  <si>
    <t>Cuenta de Resultados por Unidades de Negocio</t>
  </si>
  <si>
    <t>Evolución Trimestral</t>
  </si>
  <si>
    <t>Primas emitidas y aceptadas</t>
  </si>
  <si>
    <t>Primas imputadas netas</t>
  </si>
  <si>
    <t>Siniestralidad neta y variación de otras provisiones técnicas</t>
  </si>
  <si>
    <t>Gastos de explotación netos</t>
  </si>
  <si>
    <t>Otros ingresos y gastos técnicos</t>
  </si>
  <si>
    <t>Resultado Técnico</t>
  </si>
  <si>
    <t>Ingresos financieros netos</t>
  </si>
  <si>
    <t>Otros ingresos y gastos no técnicos</t>
  </si>
  <si>
    <t>Resultado del negocio de No Vida</t>
  </si>
  <si>
    <t xml:space="preserve">Resultado financiero y otros ingresos no técnicos </t>
  </si>
  <si>
    <t>Resultado del negocio de Vida</t>
  </si>
  <si>
    <t>Resultado de Otras actividades</t>
  </si>
  <si>
    <t>Ajustes por hiperinflación</t>
  </si>
  <si>
    <t>Resultado antes de impuestos</t>
  </si>
  <si>
    <t>Impuesto sobre beneficios</t>
  </si>
  <si>
    <t>Resultado de actividades interrumpidas</t>
  </si>
  <si>
    <t>Socios externos</t>
  </si>
  <si>
    <t>Ratio de siniestralidad</t>
  </si>
  <si>
    <t>Ratio de gastos</t>
  </si>
  <si>
    <t>Ratio combinado</t>
  </si>
  <si>
    <t>BRASIL</t>
  </si>
  <si>
    <t>NORTEAMÉRICA</t>
  </si>
  <si>
    <t>LATAM SUR</t>
  </si>
  <si>
    <t>LATAM NORTE</t>
  </si>
  <si>
    <t>AJUSTES CONS. Y ÁREAS CORP.</t>
  </si>
  <si>
    <t>Inversiones, inmuebles y tesorería</t>
  </si>
  <si>
    <t>Provisiones técnicas</t>
  </si>
  <si>
    <t>Fondos Propios</t>
  </si>
  <si>
    <t>Ene.-Mar.</t>
  </si>
  <si>
    <t>Abr.-Jun.</t>
  </si>
  <si>
    <t>Sept.-Dic.</t>
  </si>
  <si>
    <t>Período</t>
  </si>
  <si>
    <t>Importes consolidados</t>
  </si>
  <si>
    <t>Total ingresos consolidados</t>
  </si>
  <si>
    <t>Primas emitidas y aceptadas - Total</t>
  </si>
  <si>
    <t>Primas emitidas y aceptadas - No Vida</t>
  </si>
  <si>
    <t>Primas emitidas y aceptadas - Vida</t>
  </si>
  <si>
    <t xml:space="preserve">Resultado neto </t>
  </si>
  <si>
    <t>Importes por unidad de negocio</t>
  </si>
  <si>
    <t>Holding, eliminaciones y otras</t>
  </si>
  <si>
    <t xml:space="preserve">I. INGRESOS NEGOCIO ASEGURADOR  </t>
  </si>
  <si>
    <t xml:space="preserve"> 1. Primas imputadas al ejercicio, netas </t>
  </si>
  <si>
    <t xml:space="preserve">  a) Primas emitidas seguro directo</t>
  </si>
  <si>
    <t xml:space="preserve">  b)  Primas reaseguro aceptado</t>
  </si>
  <si>
    <t xml:space="preserve">  c)  Primas reaseguro cedido</t>
  </si>
  <si>
    <t xml:space="preserve">  d)  Variación de las provisiones para primas y riesgos en curso, netas</t>
  </si>
  <si>
    <t xml:space="preserve">   Seguro directo</t>
  </si>
  <si>
    <t xml:space="preserve">   Reaseguro aceptado</t>
  </si>
  <si>
    <t xml:space="preserve">   Reaseguro cedido</t>
  </si>
  <si>
    <t xml:space="preserve"> 2. Participación en beneficios de sociedades puestas en equivalencia </t>
  </si>
  <si>
    <t xml:space="preserve"> 3.  Ingresos de las inversiones </t>
  </si>
  <si>
    <t xml:space="preserve">  a) De explotación</t>
  </si>
  <si>
    <t xml:space="preserve">  b) De patrimonio</t>
  </si>
  <si>
    <t xml:space="preserve"> 4. Plusvalías no realizadas en las inversiones por cuenta de tomadores de seguros de vida que asumen el riesgo de la inversión </t>
  </si>
  <si>
    <t xml:space="preserve"> 5. Otros ingresos técnicos </t>
  </si>
  <si>
    <t xml:space="preserve"> 6. Otros ingresos no técnicos </t>
  </si>
  <si>
    <t xml:space="preserve"> 7. Diferencias positivas de cambio </t>
  </si>
  <si>
    <t xml:space="preserve"> 8. Reversión de la provisión por deterioro de activos </t>
  </si>
  <si>
    <t>TOTAL INGRESOS NEGOCIO ASEGURADOR</t>
  </si>
  <si>
    <t xml:space="preserve">II. GASTOS NEGOCIO ASEGURADOR  </t>
  </si>
  <si>
    <t xml:space="preserve"> 1. Siniestralidad del ejercicio, neta </t>
  </si>
  <si>
    <t xml:space="preserve">  a) Prestaciones pagadas y variación de la provisión para prestaciones, neta</t>
  </si>
  <si>
    <t xml:space="preserve">  b) Gastos imputables a las prestaciones</t>
  </si>
  <si>
    <t xml:space="preserve"> 2. Variación de otras provisiones técnicas, netas </t>
  </si>
  <si>
    <t xml:space="preserve"> 3.  Participación en beneficios y extornos </t>
  </si>
  <si>
    <t xml:space="preserve"> 4.  Gastos de explotación netos </t>
  </si>
  <si>
    <t xml:space="preserve">  a) Gastos de adquisición</t>
  </si>
  <si>
    <t xml:space="preserve">  b) Gastos de administración</t>
  </si>
  <si>
    <t xml:space="preserve">  c) Comisiones y participación en el reaseguro</t>
  </si>
  <si>
    <t xml:space="preserve"> 5. Participación en pérdidas de sociedades puestas en equivalencia </t>
  </si>
  <si>
    <t xml:space="preserve"> 6. Gastos de las inversiones </t>
  </si>
  <si>
    <t xml:space="preserve">  b) De patrimonio y de cuentas financieras</t>
  </si>
  <si>
    <t xml:space="preserve"> 7. Minusvalías no realizadas en las inversiones por cuenta de tomadores de seguros de vida que asumen el riesgo de la inversión </t>
  </si>
  <si>
    <t xml:space="preserve"> 8. Otros gastos  técnicos </t>
  </si>
  <si>
    <t xml:space="preserve"> 9. Otros gastos no técnicos </t>
  </si>
  <si>
    <t xml:space="preserve"> 10. Diferencias negativas de cambio </t>
  </si>
  <si>
    <t xml:space="preserve"> 11. Dotación a la provisión por deterioro de activos </t>
  </si>
  <si>
    <t>TOTAL GASTOS NEGOCIO ASEGURADOR</t>
  </si>
  <si>
    <t>RESULTADO DEL NEGOCIO ASEGURADOR</t>
  </si>
  <si>
    <t xml:space="preserve">III. OTRAS ACTIVIDADES  </t>
  </si>
  <si>
    <t xml:space="preserve"> 1. Ingresos de explotación </t>
  </si>
  <si>
    <t xml:space="preserve"> 2.  Gastos de explotación </t>
  </si>
  <si>
    <t xml:space="preserve"> 3. Ingresos financieros netos </t>
  </si>
  <si>
    <t xml:space="preserve">  a) Ingresos financieros</t>
  </si>
  <si>
    <t xml:space="preserve">  b) Gastos financieros</t>
  </si>
  <si>
    <t xml:space="preserve"> 4. Resultados de participaciones minoritarias </t>
  </si>
  <si>
    <t xml:space="preserve">  a) Participación en beneficios de sociedades puestas en equivalencia</t>
  </si>
  <si>
    <t xml:space="preserve">  b) Participación en pérdidas de sociedades puestas en equivalencia</t>
  </si>
  <si>
    <t xml:space="preserve"> 5. Reversión provisión deterioro de activos </t>
  </si>
  <si>
    <t xml:space="preserve"> 6. Dotación provisión deterioro de activos </t>
  </si>
  <si>
    <t xml:space="preserve"> 7. Resultado de la enajenación de activos no corrientes clasificados como mantenidos para la venta no incluidos en las actividades interrumpidas </t>
  </si>
  <si>
    <t>RESULTADO DE OTRAS ACTIVIDADES</t>
  </si>
  <si>
    <t xml:space="preserve">IV. RESULTADO POR REEXPRESIÓN DE ESTADOS FINANCIEROS  </t>
  </si>
  <si>
    <t xml:space="preserve">V. RESULTADO ANTES DE IMPUESTOS DE OPERACIONES CONTINUADAS  </t>
  </si>
  <si>
    <t xml:space="preserve">VI. IMPUESTO SOBRE BENEFICIOS DE OPERACIONES CONTINUADAS  </t>
  </si>
  <si>
    <t xml:space="preserve">VII. RESULTADO DESPUÉS DE IMPUESTOS DE OPERACIONES CONTINUADAS  </t>
  </si>
  <si>
    <t xml:space="preserve">VIII. RESULTADO DESPUÉS DE IMPUESTOS DE OPERACIONES INTERRUMPIDAS  </t>
  </si>
  <si>
    <t xml:space="preserve">IX. RESULTADO DEL EJERCICIO  </t>
  </si>
  <si>
    <t xml:space="preserve"> 1. Atribuible a participaciones no dominantes </t>
  </si>
  <si>
    <t xml:space="preserve"> 2.  Atribuible a la Sociedad dominante </t>
  </si>
  <si>
    <t>EURASIA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</si>
  <si>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</si>
  <si>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</si>
  <si>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</si>
  <si>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</si>
  <si>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</si>
  <si>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</si>
  <si>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</si>
  <si>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</si>
  <si>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Primas por país</t>
  </si>
  <si>
    <t>España</t>
  </si>
  <si>
    <t>México</t>
  </si>
  <si>
    <t>Panamá</t>
  </si>
  <si>
    <t>Rep. Dominicana</t>
  </si>
  <si>
    <t>Perú</t>
  </si>
  <si>
    <t>Estados Unidos</t>
  </si>
  <si>
    <t>Turquía</t>
  </si>
  <si>
    <t>Italia</t>
  </si>
  <si>
    <t>Alemania</t>
  </si>
  <si>
    <t>Filipinas</t>
  </si>
  <si>
    <t>Resultado atribuible</t>
  </si>
  <si>
    <t>Datos Acumulados</t>
  </si>
  <si>
    <t>Datos Trimestrales</t>
  </si>
  <si>
    <t>Marzo</t>
  </si>
  <si>
    <t>Junio</t>
  </si>
  <si>
    <t>Septiembre</t>
  </si>
  <si>
    <t>Diciembre</t>
  </si>
  <si>
    <t>Primas y resultados por países</t>
  </si>
  <si>
    <t>Resultado neto atribuido</t>
  </si>
  <si>
    <t>MAPFRE RE</t>
  </si>
  <si>
    <t>Uruguay</t>
  </si>
  <si>
    <t>Paraguay</t>
  </si>
  <si>
    <t>Guatemala</t>
  </si>
  <si>
    <t>Datos regionales por ramos</t>
  </si>
  <si>
    <t xml:space="preserve"> Δ %    </t>
  </si>
  <si>
    <t>Primas</t>
  </si>
  <si>
    <t>VIDA</t>
  </si>
  <si>
    <t>VIDA RIESGO</t>
  </si>
  <si>
    <t>VIDA AHORRO</t>
  </si>
  <si>
    <t>AUTOS</t>
  </si>
  <si>
    <t>SEGUROS GENERALES</t>
  </si>
  <si>
    <t>SALUD &amp; ACCIDENTES</t>
  </si>
  <si>
    <t>DICIEMBRE 2020</t>
  </si>
  <si>
    <t xml:space="preserve">∆ </t>
  </si>
  <si>
    <t xml:space="preserve">% </t>
  </si>
  <si>
    <t>ASISTENCIA</t>
  </si>
  <si>
    <t>Consensus vs Actual</t>
  </si>
  <si>
    <t>Millones de euros</t>
  </si>
  <si>
    <t>Consenso</t>
  </si>
  <si>
    <t>Var Actual vs Consenso</t>
  </si>
  <si>
    <t>Var a/a</t>
  </si>
  <si>
    <t>Desglose por unidad de negocio</t>
  </si>
  <si>
    <t>nº estimaciones</t>
  </si>
  <si>
    <t>Negocio de No Vida</t>
  </si>
  <si>
    <t>Primas emitidas y aceptadas totales</t>
  </si>
  <si>
    <t>Resultado técnico</t>
  </si>
  <si>
    <t>Resultado financiero y otros ingresos no técnicos</t>
  </si>
  <si>
    <t>Ratio combinado negocio No Vida</t>
  </si>
  <si>
    <t>Negocio de Vida</t>
  </si>
  <si>
    <t>Resultado de otras actividades</t>
  </si>
  <si>
    <t>Primas emitidas y aceptadas totales consolidadas</t>
  </si>
  <si>
    <t>Ajustes de consolidación y áreas corporativas</t>
  </si>
  <si>
    <t>Resultado atribuido a la sociedad dominante</t>
  </si>
  <si>
    <t>Cifras en millones de euros</t>
  </si>
  <si>
    <t>3M</t>
  </si>
  <si>
    <t>6M</t>
  </si>
  <si>
    <t>9M</t>
  </si>
  <si>
    <t>12M</t>
  </si>
  <si>
    <t>Cuenta de Resultados por Unidades de Negocio 
Trimestral</t>
  </si>
  <si>
    <t>06M 2021</t>
  </si>
  <si>
    <t>JUNIO 2021</t>
  </si>
  <si>
    <t>JUNIO 2020</t>
  </si>
  <si>
    <t>2T
2020</t>
  </si>
  <si>
    <t>2T
2021</t>
  </si>
  <si>
    <t>Δ Anual
Abr.-Jun.
2021/2020</t>
  </si>
  <si>
    <t>Δ Anual
6M
2021/2020</t>
  </si>
  <si>
    <t>Q2'21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</si>
</sst>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0"/>
      <color rgb="FF3E4A52"/>
      <name val="Trebuchet MS"/>
      <family val="2"/>
    </font>
    <font>
      <sz val="12"/>
      <color rgb="FFFF0000"/>
      <name val="Trebuchet MS"/>
      <family val="2"/>
    </font>
    <font>
      <b/>
      <sz val="10"/>
      <color rgb="FFED0022"/>
      <name val="Trebuchet MS"/>
      <family val="2"/>
    </font>
    <font>
      <sz val="10"/>
      <color rgb="FFED0022"/>
      <name val="Trebuchet MS"/>
      <family val="2"/>
    </font>
    <font>
      <b/>
      <sz val="10"/>
      <color rgb="FF3E4A52"/>
      <name val="Trebuchet MS"/>
      <family val="2"/>
    </font>
    <font>
      <sz val="13"/>
      <color rgb="FFED0022"/>
      <name val="Calibri"/>
      <family val="2"/>
      <scheme val="minor"/>
    </font>
    <font>
      <b/>
      <sz val="8"/>
      <color indexed="10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Trebuchet MS"/>
      <family val="2"/>
    </font>
    <font>
      <sz val="12"/>
      <name val="Calibri"/>
      <family val="2"/>
    </font>
    <font>
      <b/>
      <sz val="12"/>
      <color rgb="FFED0022"/>
      <name val="Calibri"/>
      <family val="2"/>
    </font>
    <font>
      <sz val="11"/>
      <color theme="1"/>
      <name val="Calibri"/>
      <family val="2"/>
    </font>
    <font>
      <sz val="9"/>
      <color rgb="FFED0022"/>
      <name val="Trebuchet MS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 style="hair">
        <color rgb="FF607380"/>
      </left>
      <right style="hair">
        <color rgb="FF60738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926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2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3" applyNumberFormat="0" applyAlignment="0" applyProtection="0"/>
    <xf numFmtId="166" fontId="29" fillId="51" borderId="13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4" applyNumberFormat="0" applyAlignment="0" applyProtection="0"/>
    <xf numFmtId="166" fontId="31" fillId="52" borderId="14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6">
      <alignment horizontal="left" vertical="center"/>
    </xf>
    <xf numFmtId="0" fontId="27" fillId="0" borderId="16">
      <alignment horizontal="left" vertical="center"/>
    </xf>
    <xf numFmtId="49" fontId="50" fillId="0" borderId="0">
      <alignment horizontal="centerContinuous"/>
    </xf>
    <xf numFmtId="0" fontId="51" fillId="0" borderId="17" applyNumberFormat="0" applyFill="0" applyAlignment="0" applyProtection="0"/>
    <xf numFmtId="166" fontId="52" fillId="0" borderId="17" applyNumberFormat="0" applyFill="0" applyAlignment="0" applyProtection="0"/>
    <xf numFmtId="0" fontId="53" fillId="0" borderId="18" applyNumberFormat="0" applyFill="0" applyAlignment="0" applyProtection="0"/>
    <xf numFmtId="166" fontId="54" fillId="0" borderId="18" applyNumberFormat="0" applyFill="0" applyAlignment="0" applyProtection="0"/>
    <xf numFmtId="0" fontId="55" fillId="0" borderId="19" applyNumberFormat="0" applyFill="0" applyAlignment="0" applyProtection="0"/>
    <xf numFmtId="166" fontId="56" fillId="0" borderId="19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20">
      <alignment horizontal="center"/>
    </xf>
    <xf numFmtId="0" fontId="57" fillId="0" borderId="0">
      <alignment horizontal="center"/>
    </xf>
    <xf numFmtId="177" fontId="22" fillId="0" borderId="21">
      <alignment horizontal="center"/>
    </xf>
    <xf numFmtId="177" fontId="22" fillId="0" borderId="21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3" applyNumberFormat="0" applyAlignment="0" applyProtection="0"/>
    <xf numFmtId="10" fontId="49" fillId="54" borderId="22" applyNumberFormat="0" applyBorder="0" applyAlignment="0" applyProtection="0"/>
    <xf numFmtId="10" fontId="49" fillId="54" borderId="22" applyNumberFormat="0" applyBorder="0" applyAlignment="0" applyProtection="0"/>
    <xf numFmtId="166" fontId="60" fillId="38" borderId="13" applyNumberFormat="0" applyAlignment="0" applyProtection="0"/>
    <xf numFmtId="0" fontId="61" fillId="0" borderId="23" applyNumberFormat="0" applyFill="0" applyAlignment="0" applyProtection="0"/>
    <xf numFmtId="166" fontId="62" fillId="0" borderId="23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4" applyNumberFormat="0" applyFont="0" applyAlignment="0" applyProtection="0"/>
    <xf numFmtId="166" fontId="17" fillId="56" borderId="24" applyNumberFormat="0" applyFont="0" applyAlignment="0" applyProtection="0"/>
    <xf numFmtId="181" fontId="17" fillId="0" borderId="0" applyFont="0" applyFill="0" applyBorder="0" applyAlignment="0" applyProtection="0"/>
    <xf numFmtId="0" fontId="69" fillId="51" borderId="25" applyNumberFormat="0" applyAlignment="0" applyProtection="0"/>
    <xf numFmtId="166" fontId="70" fillId="51" borderId="25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20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6" applyNumberFormat="0" applyFont="0" applyAlignment="0">
      <alignment horizontal="center"/>
    </xf>
    <xf numFmtId="0" fontId="73" fillId="1" borderId="16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6" applyFill="0" applyBorder="0" applyProtection="0">
      <alignment horizontal="left" vertical="top"/>
    </xf>
    <xf numFmtId="166" fontId="49" fillId="0" borderId="26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95" fillId="0" borderId="0" applyNumberFormat="0" applyFill="0" applyBorder="0" applyAlignment="0" applyProtection="0"/>
    <xf numFmtId="3" fontId="97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45">
      <alignment horizontal="left" vertical="center"/>
    </xf>
    <xf numFmtId="10" fontId="49" fillId="54" borderId="51" applyNumberFormat="0" applyBorder="0" applyAlignment="0" applyProtection="0"/>
    <xf numFmtId="0" fontId="17" fillId="0" borderId="0"/>
    <xf numFmtId="0" fontId="73" fillId="1" borderId="45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5">
    <xf numFmtId="0" fontId="0" fillId="0" borderId="0" xfId="0"/>
    <xf numFmtId="166" fontId="92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93" fillId="0" borderId="0" xfId="900" applyFont="1"/>
    <xf numFmtId="0" fontId="86" fillId="58" borderId="0" xfId="900" applyFont="1" applyFill="1"/>
    <xf numFmtId="0" fontId="94" fillId="0" borderId="0" xfId="900" applyFont="1"/>
    <xf numFmtId="166" fontId="89" fillId="0" borderId="34" xfId="901" applyFont="1" applyBorder="1" applyAlignment="1">
      <alignment horizontal="left" wrapText="1" indent="1" readingOrder="1"/>
    </xf>
    <xf numFmtId="0" fontId="87" fillId="0" borderId="35" xfId="900" applyFont="1" applyBorder="1" applyAlignment="1">
      <alignment horizontal="left" vertical="center" wrapText="1" indent="1" readingOrder="1"/>
    </xf>
    <xf numFmtId="167" fontId="87" fillId="0" borderId="36" xfId="1" applyNumberFormat="1" applyFont="1" applyBorder="1" applyAlignment="1">
      <alignment horizontal="right" vertical="center" wrapText="1" indent="1" readingOrder="1"/>
    </xf>
    <xf numFmtId="0" fontId="87" fillId="0" borderId="37" xfId="900" applyFont="1" applyBorder="1" applyAlignment="1">
      <alignment horizontal="left" vertical="center" wrapText="1" indent="1" readingOrder="1"/>
    </xf>
    <xf numFmtId="167" fontId="87" fillId="0" borderId="38" xfId="1" applyNumberFormat="1" applyFont="1" applyBorder="1" applyAlignment="1">
      <alignment horizontal="right" vertical="center" wrapText="1" indent="1" readingOrder="1"/>
    </xf>
    <xf numFmtId="0" fontId="91" fillId="0" borderId="37" xfId="900" applyFont="1" applyBorder="1" applyAlignment="1">
      <alignment horizontal="left" vertical="center" wrapText="1" indent="1" readingOrder="1"/>
    </xf>
    <xf numFmtId="167" fontId="91" fillId="0" borderId="38" xfId="1" applyNumberFormat="1" applyFont="1" applyBorder="1" applyAlignment="1">
      <alignment horizontal="right" vertical="center" wrapText="1" indent="1" readingOrder="1"/>
    </xf>
    <xf numFmtId="0" fontId="96" fillId="0" borderId="0" xfId="900" applyFont="1"/>
    <xf numFmtId="0" fontId="87" fillId="0" borderId="39" xfId="900" applyFont="1" applyBorder="1" applyAlignment="1">
      <alignment horizontal="left" vertical="center" wrapText="1" indent="1" readingOrder="1"/>
    </xf>
    <xf numFmtId="167" fontId="87" fillId="0" borderId="40" xfId="1" applyNumberFormat="1" applyFont="1" applyBorder="1" applyAlignment="1">
      <alignment horizontal="right" vertical="center" wrapText="1" indent="1" readingOrder="1"/>
    </xf>
    <xf numFmtId="166" fontId="91" fillId="59" borderId="41" xfId="901" applyFont="1" applyFill="1" applyBorder="1" applyAlignment="1">
      <alignment horizontal="left" vertical="center" wrapText="1" indent="1" readingOrder="1"/>
    </xf>
    <xf numFmtId="0" fontId="87" fillId="0" borderId="43" xfId="900" applyFont="1" applyBorder="1" applyAlignment="1">
      <alignment horizontal="left" vertical="center" wrapText="1" indent="1" readingOrder="1"/>
    </xf>
    <xf numFmtId="167" fontId="87" fillId="0" borderId="44" xfId="1" applyNumberFormat="1" applyFont="1" applyBorder="1" applyAlignment="1">
      <alignment horizontal="right" vertical="center" wrapText="1" indent="1" readingOrder="1"/>
    </xf>
    <xf numFmtId="0" fontId="91" fillId="0" borderId="39" xfId="900" applyFont="1" applyBorder="1" applyAlignment="1">
      <alignment horizontal="left" vertical="center" wrapText="1" indent="1" readingOrder="1"/>
    </xf>
    <xf numFmtId="167" fontId="91" fillId="0" borderId="40" xfId="1" applyNumberFormat="1" applyFont="1" applyBorder="1" applyAlignment="1">
      <alignment horizontal="right" vertical="center" wrapText="1" indent="1" readingOrder="1"/>
    </xf>
    <xf numFmtId="0" fontId="87" fillId="0" borderId="0" xfId="900" applyFont="1" applyBorder="1" applyAlignment="1">
      <alignment horizontal="left" vertical="center" wrapText="1" indent="1" readingOrder="1"/>
    </xf>
    <xf numFmtId="168" fontId="87" fillId="0" borderId="44" xfId="817" applyNumberFormat="1" applyFont="1" applyBorder="1" applyAlignment="1">
      <alignment horizontal="right" vertical="center" wrapText="1" indent="1" readingOrder="1"/>
    </xf>
    <xf numFmtId="168" fontId="87" fillId="0" borderId="38" xfId="817" applyNumberFormat="1" applyFont="1" applyBorder="1" applyAlignment="1">
      <alignment horizontal="right" vertical="center" wrapText="1" indent="1" readingOrder="1"/>
    </xf>
    <xf numFmtId="0" fontId="91" fillId="59" borderId="45" xfId="900" applyFont="1" applyFill="1" applyBorder="1" applyAlignment="1">
      <alignment horizontal="left" vertical="center" wrapText="1" indent="1" readingOrder="1"/>
    </xf>
    <xf numFmtId="166" fontId="88" fillId="0" borderId="28" xfId="674" quotePrefix="1" applyNumberFormat="1" applyFont="1" applyBorder="1" applyAlignment="1">
      <alignment horizontal="left" vertical="center" wrapText="1" readingOrder="1"/>
    </xf>
    <xf numFmtId="166" fontId="88" fillId="0" borderId="11" xfId="674" quotePrefix="1" applyNumberFormat="1" applyFont="1" applyBorder="1" applyAlignment="1">
      <alignment horizontal="center" vertical="center" wrapText="1" readingOrder="1"/>
    </xf>
    <xf numFmtId="166" fontId="88" fillId="0" borderId="29" xfId="674" quotePrefix="1" applyNumberFormat="1" applyFont="1" applyBorder="1" applyAlignment="1">
      <alignment horizontal="center" vertical="center" wrapText="1" readingOrder="1"/>
    </xf>
    <xf numFmtId="166" fontId="84" fillId="0" borderId="46" xfId="674" applyFont="1" applyBorder="1" applyAlignment="1">
      <alignment horizontal="left" vertical="center" wrapText="1" indent="1" readingOrder="1"/>
    </xf>
    <xf numFmtId="167" fontId="84" fillId="0" borderId="49" xfId="674" applyNumberFormat="1" applyFont="1" applyBorder="1" applyAlignment="1">
      <alignment horizontal="center" vertical="center" readingOrder="1"/>
    </xf>
    <xf numFmtId="167" fontId="84" fillId="0" borderId="46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48" xfId="674" applyNumberFormat="1" applyFont="1" applyBorder="1" applyAlignment="1">
      <alignment horizontal="center" vertical="center" readingOrder="1"/>
    </xf>
    <xf numFmtId="167" fontId="85" fillId="0" borderId="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1" xfId="674" applyFont="1" applyBorder="1" applyAlignment="1">
      <alignment horizontal="left" vertical="center" wrapText="1" indent="1" readingOrder="1"/>
    </xf>
    <xf numFmtId="167" fontId="85" fillId="0" borderId="50" xfId="674" applyNumberFormat="1" applyFont="1" applyBorder="1" applyAlignment="1">
      <alignment horizontal="center" vertical="center" readingOrder="1"/>
    </xf>
    <xf numFmtId="167" fontId="85" fillId="0" borderId="31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48" xfId="674" applyNumberFormat="1" applyFont="1" applyBorder="1" applyAlignment="1">
      <alignment horizontal="center" vertical="center" readingOrder="1"/>
    </xf>
    <xf numFmtId="167" fontId="84" fillId="0" borderId="0" xfId="674" applyNumberFormat="1" applyFont="1" applyBorder="1" applyAlignment="1">
      <alignment horizontal="center" vertical="center" readingOrder="1"/>
    </xf>
    <xf numFmtId="166" fontId="84" fillId="0" borderId="30" xfId="674" applyFont="1" applyBorder="1" applyAlignment="1">
      <alignment horizontal="left" vertical="center" wrapText="1" indent="1" readingOrder="1"/>
    </xf>
    <xf numFmtId="167" fontId="84" fillId="0" borderId="47" xfId="674" applyNumberFormat="1" applyFont="1" applyBorder="1" applyAlignment="1">
      <alignment horizontal="center" vertical="center" readingOrder="1"/>
    </xf>
    <xf numFmtId="167" fontId="84" fillId="0" borderId="3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46" xfId="674" applyFont="1" applyBorder="1" applyAlignment="1">
      <alignment horizontal="center" vertical="center" wrapText="1" readingOrder="1"/>
    </xf>
    <xf numFmtId="166" fontId="85" fillId="0" borderId="31" xfId="674" applyFont="1" applyBorder="1" applyAlignment="1">
      <alignment horizontal="left" vertical="center" wrapText="1" indent="3" readingOrder="1"/>
    </xf>
    <xf numFmtId="0" fontId="87" fillId="0" borderId="31" xfId="900" applyFont="1" applyBorder="1" applyAlignment="1">
      <alignment horizontal="left" vertical="center" wrapText="1" indent="1" readingOrder="1"/>
    </xf>
    <xf numFmtId="168" fontId="87" fillId="0" borderId="52" xfId="817" applyNumberFormat="1" applyFont="1" applyBorder="1" applyAlignment="1">
      <alignment horizontal="right" vertical="center" wrapText="1" indent="1" readingOrder="1"/>
    </xf>
    <xf numFmtId="166" fontId="92" fillId="0" borderId="29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103" fillId="58" borderId="0" xfId="919" applyFont="1" applyFill="1" applyBorder="1" applyAlignment="1">
      <alignment horizontal="left" vertical="center" indent="2"/>
    </xf>
    <xf numFmtId="0" fontId="17" fillId="0" borderId="0" xfId="0" applyFont="1" applyFill="1" applyBorder="1" applyAlignment="1"/>
    <xf numFmtId="166" fontId="104" fillId="0" borderId="0" xfId="1" applyFont="1" applyFill="1"/>
    <xf numFmtId="166" fontId="104" fillId="0" borderId="0" xfId="1" applyFont="1" applyFill="1" applyBorder="1"/>
    <xf numFmtId="166" fontId="105" fillId="0" borderId="0" xfId="1" applyFont="1" applyFill="1"/>
    <xf numFmtId="0" fontId="0" fillId="58" borderId="0" xfId="0" applyFill="1" applyBorder="1"/>
    <xf numFmtId="0" fontId="103" fillId="58" borderId="0" xfId="0" applyFont="1" applyFill="1" applyBorder="1" applyAlignment="1">
      <alignment vertical="center"/>
    </xf>
    <xf numFmtId="4" fontId="0" fillId="0" borderId="0" xfId="0" applyNumberFormat="1"/>
    <xf numFmtId="0" fontId="110" fillId="0" borderId="0" xfId="0" applyFont="1" applyFill="1" applyBorder="1"/>
    <xf numFmtId="183" fontId="104" fillId="0" borderId="0" xfId="674" applyNumberFormat="1" applyFont="1" applyFill="1" applyBorder="1" applyAlignment="1">
      <alignment horizontal="center" vertical="center" wrapText="1" readingOrder="1"/>
    </xf>
    <xf numFmtId="167" fontId="91" fillId="59" borderId="42" xfId="918" applyNumberFormat="1" applyFont="1" applyFill="1" applyBorder="1" applyAlignment="1">
      <alignment horizontal="right" vertical="center" wrapText="1" indent="1" readingOrder="1"/>
    </xf>
    <xf numFmtId="168" fontId="91" fillId="59" borderId="55" xfId="817" applyNumberFormat="1" applyFont="1" applyFill="1" applyBorder="1" applyAlignment="1">
      <alignment horizontal="right" vertical="center" wrapText="1" indent="1" readingOrder="1"/>
    </xf>
    <xf numFmtId="0" fontId="111" fillId="0" borderId="32" xfId="900" quotePrefix="1" applyFont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Continuous" vertical="center" readingOrder="1"/>
    </xf>
    <xf numFmtId="166" fontId="112" fillId="61" borderId="57" xfId="674" quotePrefix="1" applyNumberFormat="1" applyFont="1" applyFill="1" applyBorder="1" applyAlignment="1">
      <alignment horizontal="centerContinuous" vertical="center" wrapText="1" readingOrder="1"/>
    </xf>
    <xf numFmtId="166" fontId="112" fillId="61" borderId="57" xfId="674" applyFont="1" applyFill="1" applyBorder="1" applyAlignment="1">
      <alignment horizontal="centerContinuous" vertical="center" wrapText="1" readingOrder="1"/>
    </xf>
    <xf numFmtId="166" fontId="105" fillId="0" borderId="0" xfId="1" applyFont="1" applyFill="1" applyBorder="1"/>
    <xf numFmtId="166" fontId="114" fillId="0" borderId="0" xfId="674" applyFont="1" applyFill="1" applyBorder="1" applyAlignment="1">
      <alignment horizontal="left" vertical="center" wrapText="1" indent="6" readingOrder="1"/>
    </xf>
    <xf numFmtId="183" fontId="114" fillId="0" borderId="0" xfId="674" applyNumberFormat="1" applyFont="1" applyFill="1" applyBorder="1" applyAlignment="1">
      <alignment horizontal="center" vertical="center" wrapText="1" readingOrder="1"/>
    </xf>
    <xf numFmtId="168" fontId="114" fillId="0" borderId="0" xfId="920" applyNumberFormat="1" applyFont="1" applyFill="1" applyBorder="1" applyAlignment="1">
      <alignment horizontal="center" vertical="center" wrapText="1" readingOrder="1"/>
    </xf>
    <xf numFmtId="166" fontId="114" fillId="0" borderId="0" xfId="674" applyFont="1" applyFill="1" applyBorder="1" applyAlignment="1">
      <alignment horizontal="left" vertical="center" wrapText="1" indent="9" readingOrder="1"/>
    </xf>
    <xf numFmtId="184" fontId="114" fillId="0" borderId="0" xfId="674" applyNumberFormat="1" applyFont="1" applyBorder="1" applyAlignment="1">
      <alignment horizontal="center" vertical="center" wrapText="1" readingOrder="1"/>
    </xf>
    <xf numFmtId="166" fontId="115" fillId="0" borderId="58" xfId="674" applyFont="1" applyFill="1" applyBorder="1" applyAlignment="1">
      <alignment horizontal="left" vertical="center" wrapText="1" indent="1" readingOrder="1"/>
    </xf>
    <xf numFmtId="183" fontId="114" fillId="0" borderId="58" xfId="674" applyNumberFormat="1" applyFont="1" applyFill="1" applyBorder="1" applyAlignment="1">
      <alignment horizontal="center" vertical="center" wrapText="1" readingOrder="1"/>
    </xf>
    <xf numFmtId="166" fontId="113" fillId="0" borderId="59" xfId="674" applyFont="1" applyFill="1" applyBorder="1" applyAlignment="1">
      <alignment horizontal="left" vertical="center" wrapText="1" indent="1" readingOrder="1"/>
    </xf>
    <xf numFmtId="183" fontId="114" fillId="0" borderId="59" xfId="674" applyNumberFormat="1" applyFont="1" applyFill="1" applyBorder="1" applyAlignment="1">
      <alignment horizontal="center" vertical="center" wrapText="1" readingOrder="1"/>
    </xf>
    <xf numFmtId="183" fontId="114" fillId="0" borderId="54" xfId="674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83" fontId="113" fillId="0" borderId="59" xfId="674" applyNumberFormat="1" applyFont="1" applyFill="1" applyBorder="1" applyAlignment="1">
      <alignment horizontal="center" vertical="center" wrapText="1" readingOrder="1"/>
    </xf>
    <xf numFmtId="168" fontId="113" fillId="0" borderId="59" xfId="920" applyNumberFormat="1" applyFont="1" applyFill="1" applyBorder="1" applyAlignment="1">
      <alignment horizontal="center" vertical="center" wrapText="1" readingOrder="1"/>
    </xf>
    <xf numFmtId="166" fontId="108" fillId="0" borderId="0" xfId="674" applyFont="1" applyFill="1" applyBorder="1" applyAlignment="1">
      <alignment horizontal="left" vertical="center" wrapText="1" indent="6" readingOrder="1"/>
    </xf>
    <xf numFmtId="168" fontId="104" fillId="0" borderId="0" xfId="920" applyNumberFormat="1" applyFont="1" applyFill="1" applyBorder="1" applyAlignment="1">
      <alignment horizontal="center" vertical="center" wrapText="1" readingOrder="1"/>
    </xf>
    <xf numFmtId="166" fontId="106" fillId="0" borderId="0" xfId="674" applyFont="1" applyFill="1" applyBorder="1" applyAlignment="1">
      <alignment horizontal="left" vertical="center" wrapText="1" indent="1" readingOrder="1"/>
    </xf>
    <xf numFmtId="166" fontId="114" fillId="0" borderId="54" xfId="674" applyFont="1" applyFill="1" applyBorder="1" applyAlignment="1">
      <alignment horizontal="left" vertical="center" wrapText="1" indent="6" readingOrder="1"/>
    </xf>
    <xf numFmtId="168" fontId="114" fillId="0" borderId="54" xfId="920" applyNumberFormat="1" applyFont="1" applyFill="1" applyBorder="1" applyAlignment="1">
      <alignment horizontal="center" vertical="center" wrapText="1" readingOrder="1"/>
    </xf>
    <xf numFmtId="0" fontId="112" fillId="61" borderId="57" xfId="674" quotePrefix="1" applyNumberFormat="1" applyFont="1" applyFill="1" applyBorder="1" applyAlignment="1">
      <alignment horizontal="centerContinuous" vertical="center" readingOrder="1"/>
    </xf>
    <xf numFmtId="0" fontId="112" fillId="61" borderId="62" xfId="674" quotePrefix="1" applyNumberFormat="1" applyFont="1" applyFill="1" applyBorder="1" applyAlignment="1">
      <alignment horizontal="centerContinuous" vertical="center" readingOrder="1"/>
    </xf>
    <xf numFmtId="168" fontId="87" fillId="0" borderId="0" xfId="817" applyNumberFormat="1" applyFont="1" applyBorder="1" applyAlignment="1">
      <alignment horizontal="right" vertical="center" wrapText="1" indent="1" readingOrder="1"/>
    </xf>
    <xf numFmtId="166" fontId="114" fillId="0" borderId="0" xfId="1" applyFont="1" applyFill="1" applyBorder="1"/>
    <xf numFmtId="168" fontId="114" fillId="0" borderId="0" xfId="920" applyNumberFormat="1" applyFont="1" applyAlignment="1">
      <alignment horizontal="center" vertical="center" wrapText="1" readingOrder="1"/>
    </xf>
    <xf numFmtId="183" fontId="114" fillId="0" borderId="58" xfId="674" applyNumberFormat="1" applyFont="1" applyBorder="1" applyAlignment="1">
      <alignment horizontal="center" vertical="center" wrapText="1" readingOrder="1"/>
    </xf>
    <xf numFmtId="183" fontId="114" fillId="0" borderId="59" xfId="674" applyNumberFormat="1" applyFont="1" applyBorder="1" applyAlignment="1">
      <alignment horizontal="center" vertical="center" wrapText="1" readingOrder="1"/>
    </xf>
    <xf numFmtId="166" fontId="113" fillId="0" borderId="0" xfId="1" applyFont="1" applyFill="1"/>
    <xf numFmtId="166" fontId="114" fillId="0" borderId="0" xfId="1" applyFont="1" applyFill="1"/>
    <xf numFmtId="184" fontId="114" fillId="0" borderId="54" xfId="674" applyNumberFormat="1" applyFont="1" applyBorder="1" applyAlignment="1">
      <alignment horizontal="center" vertical="center" wrapText="1" readingOrder="1"/>
    </xf>
    <xf numFmtId="184" fontId="114" fillId="0" borderId="0" xfId="674" applyNumberFormat="1" applyFont="1" applyAlignment="1">
      <alignment horizontal="center" vertical="center" wrapText="1" readingOrder="1"/>
    </xf>
    <xf numFmtId="185" fontId="0" fillId="0" borderId="0" xfId="0" applyNumberFormat="1"/>
    <xf numFmtId="166" fontId="117" fillId="0" borderId="0" xfId="1" applyFont="1"/>
    <xf numFmtId="166" fontId="117" fillId="0" borderId="0" xfId="1" applyFont="1" applyAlignment="1">
      <alignment horizontal="left" indent="2"/>
    </xf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right" vertical="center" wrapText="1" indent="2" readingOrder="1"/>
    </xf>
    <xf numFmtId="0" fontId="117" fillId="0" borderId="0" xfId="0" applyFont="1"/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center" vertical="center" wrapText="1" readingOrder="1"/>
    </xf>
    <xf numFmtId="168" fontId="117" fillId="0" borderId="0" xfId="920" quotePrefix="1" applyNumberFormat="1" applyFont="1" applyAlignment="1">
      <alignment horizontal="center" vertical="center" wrapText="1" readingOrder="1"/>
    </xf>
    <xf numFmtId="166" fontId="109" fillId="0" borderId="0" xfId="674" applyFont="1" applyFill="1" applyBorder="1" applyAlignment="1">
      <alignment horizontal="left" vertical="center" wrapText="1" indent="1" readingOrder="1"/>
    </xf>
    <xf numFmtId="166" fontId="104" fillId="0" borderId="63" xfId="674" applyFont="1" applyFill="1" applyBorder="1" applyAlignment="1">
      <alignment horizontal="left" vertical="center" wrapText="1" readingOrder="1"/>
    </xf>
    <xf numFmtId="0" fontId="100" fillId="61" borderId="0" xfId="0" applyFont="1" applyFill="1" applyBorder="1" applyAlignment="1">
      <alignment horizontal="left" vertical="center"/>
    </xf>
    <xf numFmtId="166" fontId="99" fillId="61" borderId="0" xfId="1" applyFont="1" applyFill="1" applyBorder="1" applyAlignment="1">
      <alignment vertical="center"/>
    </xf>
    <xf numFmtId="0" fontId="102" fillId="61" borderId="53" xfId="0" applyFont="1" applyFill="1" applyBorder="1" applyAlignment="1">
      <alignment horizontal="center" vertical="center"/>
    </xf>
    <xf numFmtId="0" fontId="86" fillId="61" borderId="0" xfId="900" applyFont="1" applyFill="1"/>
    <xf numFmtId="0" fontId="0" fillId="0" borderId="0" xfId="921" applyFont="1" applyAlignment="1">
      <alignment horizontal="center"/>
    </xf>
    <xf numFmtId="0" fontId="118" fillId="58" borderId="0" xfId="921" applyFont="1" applyFill="1"/>
    <xf numFmtId="0" fontId="118" fillId="0" borderId="0" xfId="921" applyFont="1"/>
    <xf numFmtId="0" fontId="17" fillId="0" borderId="0" xfId="921" applyAlignment="1">
      <alignment horizontal="center"/>
    </xf>
    <xf numFmtId="0" fontId="0" fillId="0" borderId="0" xfId="921" applyFont="1"/>
    <xf numFmtId="0" fontId="122" fillId="62" borderId="0" xfId="923" applyFont="1" applyFill="1" applyAlignment="1">
      <alignment horizontal="left" indent="1"/>
    </xf>
    <xf numFmtId="0" fontId="121" fillId="62" borderId="0" xfId="923" applyFont="1" applyFill="1" applyAlignment="1">
      <alignment horizontal="center"/>
    </xf>
    <xf numFmtId="0" fontId="123" fillId="62" borderId="0" xfId="923" applyFont="1" applyFill="1" applyAlignment="1">
      <alignment horizontal="center" wrapText="1"/>
    </xf>
    <xf numFmtId="0" fontId="124" fillId="0" borderId="0" xfId="923" applyFont="1"/>
    <xf numFmtId="0" fontId="125" fillId="0" borderId="54" xfId="921" applyFont="1" applyBorder="1"/>
    <xf numFmtId="0" fontId="126" fillId="0" borderId="54" xfId="921" applyFont="1" applyBorder="1" applyAlignment="1">
      <alignment horizontal="center"/>
    </xf>
    <xf numFmtId="0" fontId="127" fillId="58" borderId="54" xfId="921" applyFont="1" applyFill="1" applyBorder="1"/>
    <xf numFmtId="0" fontId="125" fillId="0" borderId="0" xfId="921" applyFont="1"/>
    <xf numFmtId="0" fontId="128" fillId="0" borderId="61" xfId="924" applyFont="1" applyBorder="1" applyAlignment="1">
      <alignment horizontal="left" vertical="center" indent="1"/>
    </xf>
    <xf numFmtId="0" fontId="126" fillId="0" borderId="0" xfId="921" applyFont="1" applyAlignment="1">
      <alignment horizontal="center"/>
    </xf>
    <xf numFmtId="0" fontId="131" fillId="65" borderId="0" xfId="924" applyFont="1" applyFill="1" applyAlignment="1">
      <alignment horizontal="left" vertical="center" wrapText="1" indent="1"/>
    </xf>
    <xf numFmtId="167" fontId="132" fillId="58" borderId="0" xfId="924" applyNumberFormat="1" applyFont="1" applyFill="1" applyAlignment="1">
      <alignment horizontal="center" vertical="center"/>
    </xf>
    <xf numFmtId="3" fontId="133" fillId="58" borderId="0" xfId="924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4" applyNumberFormat="1" applyFont="1" applyFill="1"/>
    <xf numFmtId="9" fontId="130" fillId="0" borderId="0" xfId="817" applyFont="1"/>
    <xf numFmtId="0" fontId="135" fillId="0" borderId="54" xfId="924" applyFont="1" applyBorder="1" applyAlignment="1">
      <alignment horizontal="left" indent="1"/>
    </xf>
    <xf numFmtId="167" fontId="134" fillId="58" borderId="54" xfId="924" applyNumberFormat="1" applyFont="1" applyFill="1" applyBorder="1" applyAlignment="1">
      <alignment horizontal="center" vertical="center"/>
    </xf>
    <xf numFmtId="3" fontId="135" fillId="58" borderId="54" xfId="924" applyNumberFormat="1" applyFont="1" applyFill="1" applyBorder="1" applyAlignment="1">
      <alignment horizontal="center" vertical="center"/>
    </xf>
    <xf numFmtId="168" fontId="134" fillId="58" borderId="54" xfId="817" applyNumberFormat="1" applyFont="1" applyFill="1" applyBorder="1" applyAlignment="1">
      <alignment horizontal="center" vertical="center"/>
    </xf>
    <xf numFmtId="167" fontId="134" fillId="58" borderId="54" xfId="817" applyNumberFormat="1" applyFont="1" applyFill="1" applyBorder="1" applyAlignment="1">
      <alignment horizontal="center" vertical="center"/>
    </xf>
    <xf numFmtId="0" fontId="135" fillId="0" borderId="45" xfId="923" applyFont="1" applyBorder="1" applyAlignment="1">
      <alignment horizontal="left" indent="1"/>
    </xf>
    <xf numFmtId="168" fontId="134" fillId="58" borderId="45" xfId="817" applyNumberFormat="1" applyFont="1" applyFill="1" applyBorder="1" applyAlignment="1">
      <alignment horizontal="center" vertical="center"/>
    </xf>
    <xf numFmtId="3" fontId="135" fillId="58" borderId="45" xfId="817" applyNumberFormat="1" applyFont="1" applyFill="1" applyBorder="1" applyAlignment="1">
      <alignment horizontal="center" vertical="center"/>
    </xf>
    <xf numFmtId="168" fontId="134" fillId="0" borderId="45" xfId="817" applyNumberFormat="1" applyFont="1" applyBorder="1" applyAlignment="1">
      <alignment horizontal="center" vertical="center"/>
    </xf>
    <xf numFmtId="0" fontId="128" fillId="0" borderId="0" xfId="924" applyFont="1" applyAlignment="1">
      <alignment horizontal="left" vertical="center" indent="1"/>
    </xf>
    <xf numFmtId="0" fontId="135" fillId="0" borderId="45" xfId="924" applyFont="1" applyBorder="1" applyAlignment="1">
      <alignment horizontal="left" indent="1"/>
    </xf>
    <xf numFmtId="167" fontId="134" fillId="58" borderId="45" xfId="924" applyNumberFormat="1" applyFont="1" applyFill="1" applyBorder="1" applyAlignment="1">
      <alignment horizontal="center" vertical="center"/>
    </xf>
    <xf numFmtId="3" fontId="135" fillId="58" borderId="45" xfId="924" applyNumberFormat="1" applyFont="1" applyFill="1" applyBorder="1" applyAlignment="1">
      <alignment horizontal="center" vertical="center"/>
    </xf>
    <xf numFmtId="167" fontId="134" fillId="58" borderId="45" xfId="817" applyNumberFormat="1" applyFont="1" applyFill="1" applyBorder="1" applyAlignment="1">
      <alignment horizontal="center" vertical="center"/>
    </xf>
    <xf numFmtId="0" fontId="135" fillId="0" borderId="61" xfId="924" applyFont="1" applyBorder="1" applyAlignment="1">
      <alignment horizontal="left" indent="1"/>
    </xf>
    <xf numFmtId="167" fontId="134" fillId="58" borderId="61" xfId="924" applyNumberFormat="1" applyFont="1" applyFill="1" applyBorder="1" applyAlignment="1">
      <alignment horizontal="center" vertical="center"/>
    </xf>
    <xf numFmtId="3" fontId="135" fillId="58" borderId="61" xfId="924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4" fillId="58" borderId="61" xfId="921" applyNumberFormat="1" applyFont="1" applyFill="1" applyBorder="1" applyAlignment="1">
      <alignment horizontal="center" vertical="center"/>
    </xf>
    <xf numFmtId="3" fontId="135" fillId="58" borderId="61" xfId="921" applyNumberFormat="1" applyFont="1" applyFill="1" applyBorder="1" applyAlignment="1">
      <alignment horizontal="center" vertical="center"/>
    </xf>
    <xf numFmtId="3" fontId="134" fillId="58" borderId="61" xfId="817" applyNumberFormat="1" applyFont="1" applyFill="1" applyBorder="1" applyAlignment="1">
      <alignment horizontal="center" vertical="center"/>
    </xf>
    <xf numFmtId="0" fontId="132" fillId="65" borderId="0" xfId="923" applyFont="1" applyFill="1" applyAlignment="1">
      <alignment horizontal="left" vertical="center" wrapText="1" indent="1"/>
    </xf>
    <xf numFmtId="3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3" fontId="132" fillId="58" borderId="0" xfId="817" applyNumberFormat="1" applyFont="1" applyFill="1" applyAlignment="1">
      <alignment horizontal="center" vertical="center"/>
    </xf>
    <xf numFmtId="3" fontId="132" fillId="58" borderId="0" xfId="923" applyNumberFormat="1" applyFont="1" applyFill="1"/>
    <xf numFmtId="0" fontId="131" fillId="65" borderId="0" xfId="923" applyFont="1" applyFill="1" applyAlignment="1">
      <alignment horizontal="left" vertical="center" wrapText="1" indent="1"/>
    </xf>
    <xf numFmtId="167" fontId="134" fillId="58" borderId="61" xfId="921" applyNumberFormat="1" applyFont="1" applyFill="1" applyBorder="1" applyAlignment="1">
      <alignment horizontal="center" vertical="center"/>
    </xf>
    <xf numFmtId="167" fontId="132" fillId="58" borderId="0" xfId="923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0" fontId="132" fillId="65" borderId="54" xfId="923" applyFont="1" applyFill="1" applyBorder="1" applyAlignment="1">
      <alignment horizontal="left" vertical="center" wrapText="1" indent="1"/>
    </xf>
    <xf numFmtId="167" fontId="132" fillId="58" borderId="54" xfId="923" applyNumberFormat="1" applyFont="1" applyFill="1" applyBorder="1" applyAlignment="1">
      <alignment horizontal="center" vertical="center"/>
    </xf>
    <xf numFmtId="3" fontId="133" fillId="58" borderId="54" xfId="923" applyNumberFormat="1" applyFont="1" applyFill="1" applyBorder="1" applyAlignment="1">
      <alignment horizontal="center" vertical="center"/>
    </xf>
    <xf numFmtId="168" fontId="132" fillId="58" borderId="54" xfId="817" applyNumberFormat="1" applyFont="1" applyFill="1" applyBorder="1" applyAlignment="1">
      <alignment horizontal="center" vertical="center"/>
    </xf>
    <xf numFmtId="167" fontId="132" fillId="58" borderId="54" xfId="817" applyNumberFormat="1" applyFont="1" applyFill="1" applyBorder="1" applyAlignment="1">
      <alignment horizontal="center" vertical="center"/>
    </xf>
    <xf numFmtId="167" fontId="132" fillId="0" borderId="0" xfId="923" applyNumberFormat="1" applyFont="1"/>
    <xf numFmtId="167" fontId="132" fillId="0" borderId="0" xfId="923" applyNumberFormat="1" applyFont="1" applyAlignment="1">
      <alignment horizontal="center"/>
    </xf>
    <xf numFmtId="166" fontId="113" fillId="0" borderId="65" xfId="674" applyFont="1" applyFill="1" applyBorder="1" applyAlignment="1">
      <alignment horizontal="left" vertical="center" wrapText="1" indent="1" readingOrder="1"/>
    </xf>
    <xf numFmtId="166" fontId="112" fillId="61" borderId="64" xfId="674" quotePrefix="1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183" fontId="114" fillId="0" borderId="65" xfId="674" applyNumberFormat="1" applyFont="1" applyFill="1" applyBorder="1" applyAlignment="1">
      <alignment horizontal="center" vertical="center" wrapText="1" readingOrder="1"/>
    </xf>
    <xf numFmtId="166" fontId="112" fillId="61" borderId="67" xfId="674" quotePrefix="1" applyNumberFormat="1" applyFont="1" applyFill="1" applyBorder="1" applyAlignment="1">
      <alignment horizontal="center" vertical="center" wrapText="1" readingOrder="1"/>
    </xf>
    <xf numFmtId="166" fontId="116" fillId="61" borderId="57" xfId="0" quotePrefix="1" applyNumberFormat="1" applyFont="1" applyFill="1" applyBorder="1" applyAlignment="1">
      <alignment horizontal="centerContinuous" vertical="center" wrapText="1" readingOrder="1"/>
    </xf>
    <xf numFmtId="185" fontId="0" fillId="0" borderId="0" xfId="0" applyNumberFormat="1" applyBorder="1"/>
    <xf numFmtId="166" fontId="116" fillId="61" borderId="68" xfId="674" quotePrefix="1" applyFont="1" applyFill="1" applyBorder="1" applyAlignment="1">
      <alignment horizontal="center" vertical="center" wrapText="1" readingOrder="1"/>
    </xf>
    <xf numFmtId="166" fontId="116" fillId="61" borderId="0" xfId="674" quotePrefix="1" applyFont="1" applyFill="1" applyBorder="1" applyAlignment="1">
      <alignment horizontal="center" vertical="center" wrapText="1" readingOrder="1"/>
    </xf>
    <xf numFmtId="0" fontId="116" fillId="61" borderId="0" xfId="0" applyFont="1" applyFill="1" applyBorder="1" applyAlignment="1">
      <alignment horizontal="center" vertical="center" wrapText="1" readingOrder="1"/>
    </xf>
    <xf numFmtId="166" fontId="117" fillId="0" borderId="0" xfId="1" applyFont="1" applyBorder="1"/>
    <xf numFmtId="183" fontId="117" fillId="0" borderId="0" xfId="674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right" vertical="center" wrapText="1" indent="2" readingOrder="1"/>
    </xf>
    <xf numFmtId="168" fontId="117" fillId="0" borderId="0" xfId="817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center" vertical="center" wrapText="1" readingOrder="1"/>
    </xf>
    <xf numFmtId="0" fontId="121" fillId="63" borderId="0" xfId="923" applyFont="1" applyFill="1" applyAlignment="1">
      <alignment horizontal="center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0" fontId="17" fillId="0" borderId="0" xfId="925"/>
    <xf numFmtId="0" fontId="17" fillId="0" borderId="0" xfId="925" applyAlignment="1">
      <alignment horizontal="center"/>
    </xf>
    <xf numFmtId="0" fontId="129" fillId="64" borderId="0" xfId="925" applyFont="1" applyFill="1" applyAlignment="1">
      <alignment horizontal="center" vertical="center"/>
    </xf>
    <xf numFmtId="0" fontId="130" fillId="0" borderId="0" xfId="925" applyFont="1" applyAlignment="1">
      <alignment horizontal="center"/>
    </xf>
    <xf numFmtId="0" fontId="130" fillId="0" borderId="0" xfId="925" applyFont="1"/>
    <xf numFmtId="168" fontId="130" fillId="0" borderId="0" xfId="925" applyNumberFormat="1" applyFont="1"/>
    <xf numFmtId="167" fontId="130" fillId="0" borderId="0" xfId="925" applyNumberFormat="1" applyFont="1"/>
    <xf numFmtId="3" fontId="130" fillId="0" borderId="0" xfId="925" applyNumberFormat="1" applyFont="1"/>
    <xf numFmtId="168" fontId="136" fillId="0" borderId="0" xfId="925" applyNumberFormat="1" applyFont="1"/>
    <xf numFmtId="0" fontId="126" fillId="0" borderId="0" xfId="925" applyFont="1"/>
    <xf numFmtId="0" fontId="126" fillId="0" borderId="0" xfId="925" applyFont="1" applyAlignment="1">
      <alignment horizontal="center"/>
    </xf>
    <xf numFmtId="166" fontId="85" fillId="0" borderId="0" xfId="674" applyFont="1" applyBorder="1" applyAlignment="1">
      <alignment horizontal="left" vertical="center" wrapText="1" readingOrder="1"/>
    </xf>
    <xf numFmtId="166" fontId="114" fillId="0" borderId="0" xfId="674" applyFont="1" applyFill="1" applyBorder="1" applyAlignment="1">
      <alignment vertical="center" wrapText="1" readingOrder="1"/>
    </xf>
    <xf numFmtId="166" fontId="114" fillId="0" borderId="0" xfId="674" applyFont="1" applyFill="1" applyBorder="1" applyAlignment="1">
      <alignment horizontal="left" vertical="center" wrapText="1" readingOrder="1"/>
    </xf>
    <xf numFmtId="166" fontId="117" fillId="0" borderId="0" xfId="1" applyFont="1" applyAlignment="1">
      <alignment horizontal="left"/>
    </xf>
    <xf numFmtId="0" fontId="107" fillId="60" borderId="0" xfId="0" applyFont="1" applyFill="1" applyBorder="1" applyAlignment="1">
      <alignment horizontal="center" vertical="center" wrapText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0" fontId="0" fillId="58" borderId="0" xfId="0" applyFill="1" applyAlignment="1">
      <alignment wrapText="1"/>
    </xf>
    <xf numFmtId="0" fontId="13" fillId="58" borderId="0" xfId="0" applyFont="1" applyFill="1" applyBorder="1" applyAlignment="1">
      <alignment wrapText="1"/>
    </xf>
    <xf numFmtId="0" fontId="101" fillId="58" borderId="0" xfId="0" applyFont="1" applyFill="1" applyAlignment="1">
      <alignment horizontal="center" wrapText="1"/>
    </xf>
    <xf numFmtId="167" fontId="0" fillId="0" borderId="0" xfId="0" applyNumberFormat="1"/>
    <xf numFmtId="0" fontId="90" fillId="0" borderId="33" xfId="900" quotePrefix="1" applyFont="1" applyBorder="1" applyAlignment="1">
      <alignment horizontal="center" wrapText="1" readingOrder="1"/>
    </xf>
    <xf numFmtId="0" fontId="90" fillId="0" borderId="34" xfId="900" quotePrefix="1" applyFont="1" applyBorder="1" applyAlignment="1">
      <alignment horizontal="center" wrapText="1" readingOrder="1"/>
    </xf>
    <xf numFmtId="166" fontId="112" fillId="61" borderId="60" xfId="674" quotePrefix="1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" vertical="center" readingOrder="1"/>
    </xf>
    <xf numFmtId="0" fontId="112" fillId="61" borderId="57" xfId="674" quotePrefix="1" applyNumberFormat="1" applyFont="1" applyFill="1" applyBorder="1" applyAlignment="1">
      <alignment horizontal="center" vertical="center" readingOrder="1"/>
    </xf>
    <xf numFmtId="0" fontId="112" fillId="61" borderId="62" xfId="674" quotePrefix="1" applyNumberFormat="1" applyFont="1" applyFill="1" applyBorder="1" applyAlignment="1">
      <alignment horizontal="center" vertical="center" readingOrder="1"/>
    </xf>
    <xf numFmtId="0" fontId="120" fillId="62" borderId="0" xfId="923" applyFont="1" applyFill="1" applyAlignment="1">
      <alignment horizontal="center" wrapText="1"/>
    </xf>
    <xf numFmtId="0" fontId="121" fillId="63" borderId="0" xfId="923" applyFont="1" applyFill="1" applyAlignment="1">
      <alignment horizontal="center"/>
    </xf>
    <xf numFmtId="0" fontId="130" fillId="0" borderId="0" xfId="925" applyFont="1" applyAlignment="1">
      <alignment horizontal="center"/>
    </xf>
    <xf numFmtId="168" fontId="132" fillId="58" borderId="54" xfId="920" applyNumberFormat="1" applyFont="1" applyFill="1" applyBorder="1" applyAlignment="1">
      <alignment horizontal="center" vertical="center"/>
    </xf>
  </cellXfs>
  <cellStyles count="926">
    <cellStyle name="1" xfId="921" xr:uid="{C833F0CE-B5AF-4B65-9619-7986700D20D1}"/>
    <cellStyle name="1 2" xfId="923" xr:uid="{C9D179FE-80B4-4621-9ED7-A5DBE38EF27D}"/>
    <cellStyle name="1 2 2" xfId="924" xr:uid="{F18F2905-3EFB-46B3-B792-30418DC5425B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ipervínculo" xfId="919" builtinId="8"/>
    <cellStyle name="Hyperlink 2" xfId="511" xr:uid="{00000000-0005-0000-0000-0000FF010000}"/>
    <cellStyle name="Hyperlink 3" xfId="512" xr:uid="{00000000-0005-0000-0000-000000020000}"/>
    <cellStyle name="Incorrecto 2" xfId="513" xr:uid="{00000000-0005-0000-0000-000001020000}"/>
    <cellStyle name="Input" xfId="514" xr:uid="{00000000-0005-0000-0000-000002020000}"/>
    <cellStyle name="Input [yellow]" xfId="515" xr:uid="{00000000-0005-0000-0000-000003020000}"/>
    <cellStyle name="Input [yellow] 2" xfId="516" xr:uid="{00000000-0005-0000-0000-000004020000}"/>
    <cellStyle name="Input [yellow] 3" xfId="907" xr:uid="{00000000-0005-0000-0000-000005020000}"/>
    <cellStyle name="Input 2" xfId="517" xr:uid="{00000000-0005-0000-0000-000006020000}"/>
    <cellStyle name="Linked Cell" xfId="518" xr:uid="{00000000-0005-0000-0000-000007020000}"/>
    <cellStyle name="Linked Cell 2" xfId="519" xr:uid="{00000000-0005-0000-0000-000008020000}"/>
    <cellStyle name="LTG_Formula" xfId="902" xr:uid="{00000000-0005-0000-0000-000009020000}"/>
    <cellStyle name="Millares 2" xfId="520" xr:uid="{00000000-0005-0000-0000-00000A020000}"/>
    <cellStyle name="Millares 3" xfId="521" xr:uid="{00000000-0005-0000-0000-00000B020000}"/>
    <cellStyle name="Millares 3 2" xfId="522" xr:uid="{00000000-0005-0000-0000-00000C020000}"/>
    <cellStyle name="Millares 4" xfId="523" xr:uid="{00000000-0005-0000-0000-00000D020000}"/>
    <cellStyle name="Monetario" xfId="524" xr:uid="{00000000-0005-0000-0000-00000E020000}"/>
    <cellStyle name="Monetario 2" xfId="525" xr:uid="{00000000-0005-0000-0000-00000F020000}"/>
    <cellStyle name="Monetario0" xfId="526" xr:uid="{00000000-0005-0000-0000-000010020000}"/>
    <cellStyle name="Monetario0 2" xfId="527" xr:uid="{00000000-0005-0000-0000-000011020000}"/>
    <cellStyle name="Neutral 2" xfId="528" xr:uid="{00000000-0005-0000-0000-000012020000}"/>
    <cellStyle name="Neutral 3" xfId="529" xr:uid="{00000000-0005-0000-0000-000013020000}"/>
    <cellStyle name="No-definido" xfId="530" xr:uid="{00000000-0005-0000-0000-000014020000}"/>
    <cellStyle name="Normal" xfId="0" builtinId="0"/>
    <cellStyle name="Normal - Style1" xfId="531" xr:uid="{00000000-0005-0000-0000-000016020000}"/>
    <cellStyle name="Normal 10" xfId="532" xr:uid="{00000000-0005-0000-0000-000017020000}"/>
    <cellStyle name="Normal 10 2" xfId="533" xr:uid="{00000000-0005-0000-0000-000018020000}"/>
    <cellStyle name="Normal 10 3" xfId="534" xr:uid="{00000000-0005-0000-0000-000019020000}"/>
    <cellStyle name="Normal 11" xfId="535" xr:uid="{00000000-0005-0000-0000-00001A020000}"/>
    <cellStyle name="Normal 11 2" xfId="536" xr:uid="{00000000-0005-0000-0000-00001B020000}"/>
    <cellStyle name="Normal 11 3" xfId="537" xr:uid="{00000000-0005-0000-0000-00001C020000}"/>
    <cellStyle name="Normal 11 4" xfId="538" xr:uid="{00000000-0005-0000-0000-00001D020000}"/>
    <cellStyle name="Normal 11 5" xfId="539" xr:uid="{00000000-0005-0000-0000-00001E020000}"/>
    <cellStyle name="Normal 11 6" xfId="540" xr:uid="{00000000-0005-0000-0000-00001F020000}"/>
    <cellStyle name="Normal 11 7" xfId="541" xr:uid="{00000000-0005-0000-0000-000020020000}"/>
    <cellStyle name="Normal 11 8" xfId="542" xr:uid="{00000000-0005-0000-0000-000021020000}"/>
    <cellStyle name="Normal 12" xfId="543" xr:uid="{00000000-0005-0000-0000-000022020000}"/>
    <cellStyle name="Normal 12 2" xfId="544" xr:uid="{00000000-0005-0000-0000-000023020000}"/>
    <cellStyle name="Normal 12 2 2" xfId="545" xr:uid="{00000000-0005-0000-0000-000024020000}"/>
    <cellStyle name="Normal 12 2 3" xfId="546" xr:uid="{00000000-0005-0000-0000-000025020000}"/>
    <cellStyle name="Normal 12 2_Salida_NIIF_Mensual_v4.3" xfId="547" xr:uid="{00000000-0005-0000-0000-000026020000}"/>
    <cellStyle name="Normal 12 3" xfId="548" xr:uid="{00000000-0005-0000-0000-000027020000}"/>
    <cellStyle name="Normal 12 4" xfId="549" xr:uid="{00000000-0005-0000-0000-000028020000}"/>
    <cellStyle name="Normal 12 5" xfId="550" xr:uid="{00000000-0005-0000-0000-000029020000}"/>
    <cellStyle name="Normal 12 6" xfId="551" xr:uid="{00000000-0005-0000-0000-00002A020000}"/>
    <cellStyle name="Normal 12 7" xfId="552" xr:uid="{00000000-0005-0000-0000-00002B020000}"/>
    <cellStyle name="Normal 12 8" xfId="553" xr:uid="{00000000-0005-0000-0000-00002C020000}"/>
    <cellStyle name="Normal 12 9" xfId="554" xr:uid="{00000000-0005-0000-0000-00002D020000}"/>
    <cellStyle name="Normal 12_Salida_NIIF_Mensual_v4.3" xfId="555" xr:uid="{00000000-0005-0000-0000-00002E020000}"/>
    <cellStyle name="Normal 13" xfId="556" xr:uid="{00000000-0005-0000-0000-00002F020000}"/>
    <cellStyle name="Normal 13 2" xfId="557" xr:uid="{00000000-0005-0000-0000-000030020000}"/>
    <cellStyle name="Normal 13 3" xfId="558" xr:uid="{00000000-0005-0000-0000-000031020000}"/>
    <cellStyle name="Normal 14" xfId="559" xr:uid="{00000000-0005-0000-0000-000032020000}"/>
    <cellStyle name="Normal 14 2" xfId="560" xr:uid="{00000000-0005-0000-0000-000033020000}"/>
    <cellStyle name="Normal 14 3" xfId="561" xr:uid="{00000000-0005-0000-0000-000034020000}"/>
    <cellStyle name="Normal 14 4" xfId="562" xr:uid="{00000000-0005-0000-0000-000035020000}"/>
    <cellStyle name="Normal 14 5" xfId="563" xr:uid="{00000000-0005-0000-0000-000036020000}"/>
    <cellStyle name="Normal 14 6" xfId="564" xr:uid="{00000000-0005-0000-0000-000037020000}"/>
    <cellStyle name="Normal 14 7" xfId="565" xr:uid="{00000000-0005-0000-0000-000038020000}"/>
    <cellStyle name="Normal 15" xfId="566" xr:uid="{00000000-0005-0000-0000-000039020000}"/>
    <cellStyle name="Normal 16" xfId="567" xr:uid="{00000000-0005-0000-0000-00003A020000}"/>
    <cellStyle name="Normal 16 2" xfId="568" xr:uid="{00000000-0005-0000-0000-00003B020000}"/>
    <cellStyle name="Normal 16 3" xfId="569" xr:uid="{00000000-0005-0000-0000-00003C020000}"/>
    <cellStyle name="Normal 17" xfId="570" xr:uid="{00000000-0005-0000-0000-00003D020000}"/>
    <cellStyle name="Normal 17 2" xfId="571" xr:uid="{00000000-0005-0000-0000-00003E020000}"/>
    <cellStyle name="Normal 17 3" xfId="572" xr:uid="{00000000-0005-0000-0000-00003F020000}"/>
    <cellStyle name="Normal 18" xfId="573" xr:uid="{00000000-0005-0000-0000-000040020000}"/>
    <cellStyle name="Normal 19" xfId="574" xr:uid="{00000000-0005-0000-0000-000041020000}"/>
    <cellStyle name="Normal 2" xfId="575" xr:uid="{00000000-0005-0000-0000-000042020000}"/>
    <cellStyle name="Normal 2 10" xfId="576" xr:uid="{00000000-0005-0000-0000-000043020000}"/>
    <cellStyle name="Normal 2 11" xfId="577" xr:uid="{00000000-0005-0000-0000-000044020000}"/>
    <cellStyle name="Normal 2 12" xfId="578" xr:uid="{00000000-0005-0000-0000-000045020000}"/>
    <cellStyle name="Normal 2 13" xfId="579" xr:uid="{00000000-0005-0000-0000-000046020000}"/>
    <cellStyle name="Normal 2 14" xfId="580" xr:uid="{00000000-0005-0000-0000-000047020000}"/>
    <cellStyle name="Normal 2 15" xfId="581" xr:uid="{00000000-0005-0000-0000-000048020000}"/>
    <cellStyle name="Normal 2 16" xfId="582" xr:uid="{00000000-0005-0000-0000-000049020000}"/>
    <cellStyle name="Normal 2 16 2" xfId="583" xr:uid="{00000000-0005-0000-0000-00004A020000}"/>
    <cellStyle name="Normal 2 16 3" xfId="584" xr:uid="{00000000-0005-0000-0000-00004B020000}"/>
    <cellStyle name="Normal 2 17" xfId="585" xr:uid="{00000000-0005-0000-0000-00004C020000}"/>
    <cellStyle name="Normal 2 18" xfId="586" xr:uid="{00000000-0005-0000-0000-00004D020000}"/>
    <cellStyle name="Normal 2 19" xfId="587" xr:uid="{00000000-0005-0000-0000-00004E020000}"/>
    <cellStyle name="Normal 2 19 2" xfId="588" xr:uid="{00000000-0005-0000-0000-00004F020000}"/>
    <cellStyle name="Normal 2 2" xfId="589" xr:uid="{00000000-0005-0000-0000-000050020000}"/>
    <cellStyle name="Normal 2 2 2" xfId="590" xr:uid="{00000000-0005-0000-0000-000051020000}"/>
    <cellStyle name="Normal 2 2 2 2" xfId="591" xr:uid="{00000000-0005-0000-0000-000052020000}"/>
    <cellStyle name="Normal 2 2_Salida_NIIF_Mensual_v4.3" xfId="592" xr:uid="{00000000-0005-0000-0000-000053020000}"/>
    <cellStyle name="Normal 2 20" xfId="593" xr:uid="{00000000-0005-0000-0000-000054020000}"/>
    <cellStyle name="Normal 2 21" xfId="594" xr:uid="{00000000-0005-0000-0000-000055020000}"/>
    <cellStyle name="Normal 2 22" xfId="595" xr:uid="{00000000-0005-0000-0000-000056020000}"/>
    <cellStyle name="Normal 2 23" xfId="596" xr:uid="{00000000-0005-0000-0000-000057020000}"/>
    <cellStyle name="Normal 2 24" xfId="597" xr:uid="{00000000-0005-0000-0000-000058020000}"/>
    <cellStyle name="Normal 2 25" xfId="598" xr:uid="{00000000-0005-0000-0000-000059020000}"/>
    <cellStyle name="Normal 2 26" xfId="599" xr:uid="{00000000-0005-0000-0000-00005A020000}"/>
    <cellStyle name="Normal 2 27" xfId="600" xr:uid="{00000000-0005-0000-0000-00005B020000}"/>
    <cellStyle name="Normal 2 27 2" xfId="601" xr:uid="{00000000-0005-0000-0000-00005C020000}"/>
    <cellStyle name="Normal 2 27_Salida_NIIF_Mensual_v4.3" xfId="602" xr:uid="{00000000-0005-0000-0000-00005D020000}"/>
    <cellStyle name="Normal 2 28" xfId="603" xr:uid="{00000000-0005-0000-0000-00005E020000}"/>
    <cellStyle name="Normal 2 29" xfId="604" xr:uid="{00000000-0005-0000-0000-00005F020000}"/>
    <cellStyle name="Normal 2 3" xfId="605" xr:uid="{00000000-0005-0000-0000-000060020000}"/>
    <cellStyle name="Normal 2 3 2" xfId="606" xr:uid="{00000000-0005-0000-0000-000061020000}"/>
    <cellStyle name="Normal 2 30" xfId="607" xr:uid="{00000000-0005-0000-0000-000062020000}"/>
    <cellStyle name="Normal 2 31" xfId="608" xr:uid="{00000000-0005-0000-0000-000063020000}"/>
    <cellStyle name="Normal 2 32" xfId="609" xr:uid="{00000000-0005-0000-0000-000064020000}"/>
    <cellStyle name="Normal 2 33" xfId="610" xr:uid="{00000000-0005-0000-0000-000065020000}"/>
    <cellStyle name="Normal 2 34" xfId="611" xr:uid="{00000000-0005-0000-0000-000066020000}"/>
    <cellStyle name="Normal 2 35" xfId="612" xr:uid="{00000000-0005-0000-0000-000067020000}"/>
    <cellStyle name="Normal 2 36" xfId="613" xr:uid="{00000000-0005-0000-0000-000068020000}"/>
    <cellStyle name="Normal 2 37" xfId="614" xr:uid="{00000000-0005-0000-0000-000069020000}"/>
    <cellStyle name="Normal 2 38" xfId="615" xr:uid="{00000000-0005-0000-0000-00006A020000}"/>
    <cellStyle name="Normal 2 4" xfId="616" xr:uid="{00000000-0005-0000-0000-00006B020000}"/>
    <cellStyle name="Normal 2 4 2" xfId="914" xr:uid="{00000000-0005-0000-0000-00006C020000}"/>
    <cellStyle name="Normal 2 5" xfId="617" xr:uid="{00000000-0005-0000-0000-00006D020000}"/>
    <cellStyle name="Normal 2 6" xfId="618" xr:uid="{00000000-0005-0000-0000-00006E020000}"/>
    <cellStyle name="Normal 2 7" xfId="619" xr:uid="{00000000-0005-0000-0000-00006F020000}"/>
    <cellStyle name="Normal 2 8" xfId="620" xr:uid="{00000000-0005-0000-0000-000070020000}"/>
    <cellStyle name="Normal 2 9" xfId="621" xr:uid="{00000000-0005-0000-0000-000071020000}"/>
    <cellStyle name="Normal 2_1_Carga_NIIF_SC_Activo_Pasivo_PyG_y_Otros_Detalles_ v1_3" xfId="622" xr:uid="{00000000-0005-0000-0000-000072020000}"/>
    <cellStyle name="Normal 20" xfId="623" xr:uid="{00000000-0005-0000-0000-000073020000}"/>
    <cellStyle name="Normal 20 2" xfId="624" xr:uid="{00000000-0005-0000-0000-000074020000}"/>
    <cellStyle name="Normal 20 3" xfId="625" xr:uid="{00000000-0005-0000-0000-000075020000}"/>
    <cellStyle name="Normal 20 4" xfId="626" xr:uid="{00000000-0005-0000-0000-000076020000}"/>
    <cellStyle name="Normal 20 5" xfId="627" xr:uid="{00000000-0005-0000-0000-000077020000}"/>
    <cellStyle name="Normal 20_Salida_NIIF_Mensual_v4.3" xfId="628" xr:uid="{00000000-0005-0000-0000-000078020000}"/>
    <cellStyle name="Normal 21" xfId="629" xr:uid="{00000000-0005-0000-0000-000079020000}"/>
    <cellStyle name="Normal 22" xfId="630" xr:uid="{00000000-0005-0000-0000-00007A020000}"/>
    <cellStyle name="Normal 23" xfId="631" xr:uid="{00000000-0005-0000-0000-00007B020000}"/>
    <cellStyle name="Normal 23 2" xfId="632" xr:uid="{00000000-0005-0000-0000-00007C020000}"/>
    <cellStyle name="Normal 23 3" xfId="633" xr:uid="{00000000-0005-0000-0000-00007D020000}"/>
    <cellStyle name="Normal 23 4" xfId="634" xr:uid="{00000000-0005-0000-0000-00007E020000}"/>
    <cellStyle name="Normal 23 5" xfId="635" xr:uid="{00000000-0005-0000-0000-00007F020000}"/>
    <cellStyle name="Normal 24" xfId="636" xr:uid="{00000000-0005-0000-0000-000080020000}"/>
    <cellStyle name="Normal 24 2" xfId="637" xr:uid="{00000000-0005-0000-0000-000081020000}"/>
    <cellStyle name="Normal 24 3" xfId="638" xr:uid="{00000000-0005-0000-0000-000082020000}"/>
    <cellStyle name="Normal 24 4" xfId="639" xr:uid="{00000000-0005-0000-0000-000083020000}"/>
    <cellStyle name="Normal 24 5" xfId="640" xr:uid="{00000000-0005-0000-0000-000084020000}"/>
    <cellStyle name="Normal 25" xfId="641" xr:uid="{00000000-0005-0000-0000-000085020000}"/>
    <cellStyle name="Normal 26" xfId="642" xr:uid="{00000000-0005-0000-0000-000086020000}"/>
    <cellStyle name="Normal 27" xfId="643" xr:uid="{00000000-0005-0000-0000-000087020000}"/>
    <cellStyle name="Normal 28" xfId="644" xr:uid="{00000000-0005-0000-0000-000088020000}"/>
    <cellStyle name="Normal 29" xfId="645" xr:uid="{00000000-0005-0000-0000-000089020000}"/>
    <cellStyle name="Normal 29 2" xfId="646" xr:uid="{00000000-0005-0000-0000-00008A020000}"/>
    <cellStyle name="Normal 29 3" xfId="913" xr:uid="{00000000-0005-0000-0000-00008B020000}"/>
    <cellStyle name="Normal 3" xfId="647" xr:uid="{00000000-0005-0000-0000-00008C020000}"/>
    <cellStyle name="Normal 3 10" xfId="648" xr:uid="{00000000-0005-0000-0000-00008D020000}"/>
    <cellStyle name="Normal 3 11" xfId="649" xr:uid="{00000000-0005-0000-0000-00008E020000}"/>
    <cellStyle name="Normal 3 12" xfId="650" xr:uid="{00000000-0005-0000-0000-00008F020000}"/>
    <cellStyle name="Normal 3 13" xfId="651" xr:uid="{00000000-0005-0000-0000-000090020000}"/>
    <cellStyle name="Normal 3 14" xfId="652" xr:uid="{00000000-0005-0000-0000-000091020000}"/>
    <cellStyle name="Normal 3 15" xfId="653" xr:uid="{00000000-0005-0000-0000-000092020000}"/>
    <cellStyle name="Normal 3 16" xfId="654" xr:uid="{00000000-0005-0000-0000-000093020000}"/>
    <cellStyle name="Normal 3 17" xfId="655" xr:uid="{00000000-0005-0000-0000-000094020000}"/>
    <cellStyle name="Normal 3 18" xfId="656" xr:uid="{00000000-0005-0000-0000-000095020000}"/>
    <cellStyle name="Normal 3 19" xfId="892" xr:uid="{00000000-0005-0000-0000-000096020000}"/>
    <cellStyle name="Normal 3 2" xfId="657" xr:uid="{00000000-0005-0000-0000-000097020000}"/>
    <cellStyle name="Normal 3 2 2" xfId="658" xr:uid="{00000000-0005-0000-0000-000098020000}"/>
    <cellStyle name="Normal 3 2 3" xfId="659" xr:uid="{00000000-0005-0000-0000-000099020000}"/>
    <cellStyle name="Normal 3 2_Salida_NIIF_Mensual_v4.3" xfId="660" xr:uid="{00000000-0005-0000-0000-00009A020000}"/>
    <cellStyle name="Normal 3 20" xfId="893" xr:uid="{00000000-0005-0000-0000-00009B020000}"/>
    <cellStyle name="Normal 3 21" xfId="903" xr:uid="{00000000-0005-0000-0000-00009C020000}"/>
    <cellStyle name="Normal 3 3" xfId="661" xr:uid="{00000000-0005-0000-0000-00009D020000}"/>
    <cellStyle name="Normal 3 3 2" xfId="662" xr:uid="{00000000-0005-0000-0000-00009E020000}"/>
    <cellStyle name="Normal 3 3 3" xfId="663" xr:uid="{00000000-0005-0000-0000-00009F020000}"/>
    <cellStyle name="Normal 3 3_Salida_NIIF_Mensual_v4.3" xfId="664" xr:uid="{00000000-0005-0000-0000-0000A0020000}"/>
    <cellStyle name="Normal 3 4" xfId="665" xr:uid="{00000000-0005-0000-0000-0000A1020000}"/>
    <cellStyle name="Normal 3 5" xfId="666" xr:uid="{00000000-0005-0000-0000-0000A2020000}"/>
    <cellStyle name="Normal 3 6" xfId="667" xr:uid="{00000000-0005-0000-0000-0000A3020000}"/>
    <cellStyle name="Normal 3 7" xfId="668" xr:uid="{00000000-0005-0000-0000-0000A4020000}"/>
    <cellStyle name="Normal 3 8" xfId="669" xr:uid="{00000000-0005-0000-0000-0000A5020000}"/>
    <cellStyle name="Normal 3 9" xfId="670" xr:uid="{00000000-0005-0000-0000-0000A6020000}"/>
    <cellStyle name="Normal 3_A.4-2" xfId="671" xr:uid="{00000000-0005-0000-0000-0000A7020000}"/>
    <cellStyle name="Normal 30" xfId="672" xr:uid="{00000000-0005-0000-0000-0000A8020000}"/>
    <cellStyle name="Normal 31" xfId="673" xr:uid="{00000000-0005-0000-0000-0000A9020000}"/>
    <cellStyle name="Normal 32" xfId="674" xr:uid="{00000000-0005-0000-0000-0000AA020000}"/>
    <cellStyle name="Normal 32 2" xfId="675" xr:uid="{00000000-0005-0000-0000-0000AB020000}"/>
    <cellStyle name="Normal 33" xfId="676" xr:uid="{00000000-0005-0000-0000-0000AC020000}"/>
    <cellStyle name="Normal 34" xfId="677" xr:uid="{00000000-0005-0000-0000-0000AD020000}"/>
    <cellStyle name="Normal 35" xfId="678" xr:uid="{00000000-0005-0000-0000-0000AE020000}"/>
    <cellStyle name="Normal 35 2" xfId="894" xr:uid="{00000000-0005-0000-0000-0000AF020000}"/>
    <cellStyle name="Normal 36" xfId="679" xr:uid="{00000000-0005-0000-0000-0000B0020000}"/>
    <cellStyle name="Normal 36 2" xfId="895" xr:uid="{00000000-0005-0000-0000-0000B1020000}"/>
    <cellStyle name="Normal 37" xfId="680" xr:uid="{00000000-0005-0000-0000-0000B2020000}"/>
    <cellStyle name="Normal 38" xfId="896" xr:uid="{00000000-0005-0000-0000-0000B3020000}"/>
    <cellStyle name="Normal 39" xfId="897" xr:uid="{00000000-0005-0000-0000-0000B4020000}"/>
    <cellStyle name="Normal 4" xfId="681" xr:uid="{00000000-0005-0000-0000-0000B5020000}"/>
    <cellStyle name="Normal 4 10" xfId="682" xr:uid="{00000000-0005-0000-0000-0000B6020000}"/>
    <cellStyle name="Normal 4 11" xfId="683" xr:uid="{00000000-0005-0000-0000-0000B7020000}"/>
    <cellStyle name="Normal 4 12" xfId="684" xr:uid="{00000000-0005-0000-0000-0000B8020000}"/>
    <cellStyle name="Normal 4 13" xfId="685" xr:uid="{00000000-0005-0000-0000-0000B9020000}"/>
    <cellStyle name="Normal 4 14" xfId="686" xr:uid="{00000000-0005-0000-0000-0000BA020000}"/>
    <cellStyle name="Normal 4 15" xfId="687" xr:uid="{00000000-0005-0000-0000-0000BB020000}"/>
    <cellStyle name="Normal 4 16" xfId="688" xr:uid="{00000000-0005-0000-0000-0000BC020000}"/>
    <cellStyle name="Normal 4 17" xfId="689" xr:uid="{00000000-0005-0000-0000-0000BD020000}"/>
    <cellStyle name="Normal 4 2" xfId="690" xr:uid="{00000000-0005-0000-0000-0000BE020000}"/>
    <cellStyle name="Normal 4 2 2" xfId="691" xr:uid="{00000000-0005-0000-0000-0000BF020000}"/>
    <cellStyle name="Normal 4 2 3" xfId="692" xr:uid="{00000000-0005-0000-0000-0000C0020000}"/>
    <cellStyle name="Normal 4 3" xfId="693" xr:uid="{00000000-0005-0000-0000-0000C1020000}"/>
    <cellStyle name="Normal 4 4" xfId="694" xr:uid="{00000000-0005-0000-0000-0000C2020000}"/>
    <cellStyle name="Normal 4 5" xfId="695" xr:uid="{00000000-0005-0000-0000-0000C3020000}"/>
    <cellStyle name="Normal 4 6" xfId="696" xr:uid="{00000000-0005-0000-0000-0000C4020000}"/>
    <cellStyle name="Normal 4 7" xfId="697" xr:uid="{00000000-0005-0000-0000-0000C5020000}"/>
    <cellStyle name="Normal 4 8" xfId="698" xr:uid="{00000000-0005-0000-0000-0000C6020000}"/>
    <cellStyle name="Normal 4 9" xfId="699" xr:uid="{00000000-0005-0000-0000-0000C7020000}"/>
    <cellStyle name="Normal 40" xfId="901" xr:uid="{00000000-0005-0000-0000-0000C8020000}"/>
    <cellStyle name="Normal 40 2" xfId="918" xr:uid="{00000000-0005-0000-0000-0000C9020000}"/>
    <cellStyle name="Normal 41" xfId="904" xr:uid="{00000000-0005-0000-0000-0000CA020000}"/>
    <cellStyle name="Normal 42" xfId="911" xr:uid="{00000000-0005-0000-0000-0000CB020000}"/>
    <cellStyle name="Normal 43" xfId="916" xr:uid="{00000000-0005-0000-0000-0000CC020000}"/>
    <cellStyle name="Normal 44" xfId="910" xr:uid="{00000000-0005-0000-0000-0000CD020000}"/>
    <cellStyle name="Normal 45" xfId="905" xr:uid="{00000000-0005-0000-0000-0000CE020000}"/>
    <cellStyle name="Normal 46" xfId="908" xr:uid="{00000000-0005-0000-0000-0000CF020000}"/>
    <cellStyle name="Normal 47" xfId="917" xr:uid="{00000000-0005-0000-0000-0000D0020000}"/>
    <cellStyle name="Normal 48" xfId="922" xr:uid="{1010C7EE-D544-4557-B12E-3479C09E7BD3}"/>
    <cellStyle name="Normal 48 2" xfId="925" xr:uid="{674159B0-6C86-4D6B-AC2A-CCCF7DF55953}"/>
    <cellStyle name="Normal 5" xfId="700" xr:uid="{00000000-0005-0000-0000-0000D1020000}"/>
    <cellStyle name="Normal 5 2" xfId="701" xr:uid="{00000000-0005-0000-0000-0000D2020000}"/>
    <cellStyle name="Normal 5 3" xfId="702" xr:uid="{00000000-0005-0000-0000-0000D3020000}"/>
    <cellStyle name="Normal 5 4" xfId="703" xr:uid="{00000000-0005-0000-0000-0000D4020000}"/>
    <cellStyle name="Normal 5 5" xfId="704" xr:uid="{00000000-0005-0000-0000-0000D5020000}"/>
    <cellStyle name="Normal 5 6" xfId="705" xr:uid="{00000000-0005-0000-0000-0000D6020000}"/>
    <cellStyle name="Normal 5 7" xfId="706" xr:uid="{00000000-0005-0000-0000-0000D7020000}"/>
    <cellStyle name="Normal 5 8" xfId="707" xr:uid="{00000000-0005-0000-0000-0000D8020000}"/>
    <cellStyle name="Normal 5 9" xfId="1" xr:uid="{00000000-0005-0000-0000-0000D9020000}"/>
    <cellStyle name="Normal 6" xfId="708" xr:uid="{00000000-0005-0000-0000-0000DA020000}"/>
    <cellStyle name="Normal 6 2" xfId="709" xr:uid="{00000000-0005-0000-0000-0000DB020000}"/>
    <cellStyle name="Normal 6 3" xfId="710" xr:uid="{00000000-0005-0000-0000-0000DC020000}"/>
    <cellStyle name="Normal 6 4" xfId="711" xr:uid="{00000000-0005-0000-0000-0000DD020000}"/>
    <cellStyle name="Normal 6 5" xfId="712" xr:uid="{00000000-0005-0000-0000-0000DE020000}"/>
    <cellStyle name="Normal 6 6" xfId="713" xr:uid="{00000000-0005-0000-0000-0000DF020000}"/>
    <cellStyle name="Normal 6 7" xfId="714" xr:uid="{00000000-0005-0000-0000-0000E0020000}"/>
    <cellStyle name="Normal 6 8" xfId="715" xr:uid="{00000000-0005-0000-0000-0000E1020000}"/>
    <cellStyle name="Normal 6 9" xfId="900" xr:uid="{00000000-0005-0000-0000-0000E2020000}"/>
    <cellStyle name="Normal 6 9 2" xfId="915" xr:uid="{00000000-0005-0000-0000-0000E3020000}"/>
    <cellStyle name="Normal 7" xfId="716" xr:uid="{00000000-0005-0000-0000-0000E4020000}"/>
    <cellStyle name="Normal 7 2" xfId="717" xr:uid="{00000000-0005-0000-0000-0000E5020000}"/>
    <cellStyle name="Normal 7 3" xfId="718" xr:uid="{00000000-0005-0000-0000-0000E6020000}"/>
    <cellStyle name="Normal 7 4" xfId="719" xr:uid="{00000000-0005-0000-0000-0000E7020000}"/>
    <cellStyle name="Normal 7 5" xfId="720" xr:uid="{00000000-0005-0000-0000-0000E8020000}"/>
    <cellStyle name="Normal 7 6" xfId="721" xr:uid="{00000000-0005-0000-0000-0000E9020000}"/>
    <cellStyle name="Normal 7 7" xfId="722" xr:uid="{00000000-0005-0000-0000-0000EA020000}"/>
    <cellStyle name="Normal 7 8" xfId="723" xr:uid="{00000000-0005-0000-0000-0000EB020000}"/>
    <cellStyle name="Normal 7 9" xfId="898" xr:uid="{00000000-0005-0000-0000-0000EC020000}"/>
    <cellStyle name="Normal 8" xfId="724" xr:uid="{00000000-0005-0000-0000-0000ED020000}"/>
    <cellStyle name="Normal 8 2" xfId="725" xr:uid="{00000000-0005-0000-0000-0000EE020000}"/>
    <cellStyle name="Normal 8 3" xfId="726" xr:uid="{00000000-0005-0000-0000-0000EF020000}"/>
    <cellStyle name="Normal 8 4" xfId="727" xr:uid="{00000000-0005-0000-0000-0000F0020000}"/>
    <cellStyle name="Normal 8 5" xfId="728" xr:uid="{00000000-0005-0000-0000-0000F1020000}"/>
    <cellStyle name="Normal 8 6" xfId="729" xr:uid="{00000000-0005-0000-0000-0000F2020000}"/>
    <cellStyle name="Normal 8 7" xfId="730" xr:uid="{00000000-0005-0000-0000-0000F3020000}"/>
    <cellStyle name="Normal 8 8" xfId="731" xr:uid="{00000000-0005-0000-0000-0000F4020000}"/>
    <cellStyle name="Normal 9" xfId="732" xr:uid="{00000000-0005-0000-0000-0000F5020000}"/>
    <cellStyle name="Normal 9 2" xfId="733" xr:uid="{00000000-0005-0000-0000-0000F6020000}"/>
    <cellStyle name="Normal 9 3" xfId="734" xr:uid="{00000000-0005-0000-0000-0000F7020000}"/>
    <cellStyle name="Notas 2" xfId="735" xr:uid="{00000000-0005-0000-0000-0000F8020000}"/>
    <cellStyle name="Notas 2 2" xfId="736" xr:uid="{00000000-0005-0000-0000-0000F9020000}"/>
    <cellStyle name="Notas 3" xfId="737" xr:uid="{00000000-0005-0000-0000-0000FA020000}"/>
    <cellStyle name="Notas 3 2" xfId="738" xr:uid="{00000000-0005-0000-0000-0000FB020000}"/>
    <cellStyle name="Notas 4" xfId="739" xr:uid="{00000000-0005-0000-0000-0000FC020000}"/>
    <cellStyle name="Notas 4 2" xfId="740" xr:uid="{00000000-0005-0000-0000-0000FD020000}"/>
    <cellStyle name="Note" xfId="741" xr:uid="{00000000-0005-0000-0000-0000FE020000}"/>
    <cellStyle name="Note 2" xfId="742" xr:uid="{00000000-0005-0000-0000-0000FF020000}"/>
    <cellStyle name="Nuovo" xfId="743" xr:uid="{00000000-0005-0000-0000-000000030000}"/>
    <cellStyle name="Output" xfId="744" xr:uid="{00000000-0005-0000-0000-000001030000}"/>
    <cellStyle name="Output 2" xfId="745" xr:uid="{00000000-0005-0000-0000-000002030000}"/>
    <cellStyle name="per.style" xfId="746" xr:uid="{00000000-0005-0000-0000-000003030000}"/>
    <cellStyle name="per.style 10" xfId="747" xr:uid="{00000000-0005-0000-0000-000004030000}"/>
    <cellStyle name="per.style 11" xfId="748" xr:uid="{00000000-0005-0000-0000-000005030000}"/>
    <cellStyle name="per.style 12" xfId="749" xr:uid="{00000000-0005-0000-0000-000006030000}"/>
    <cellStyle name="per.style 13" xfId="750" xr:uid="{00000000-0005-0000-0000-000007030000}"/>
    <cellStyle name="per.style 14" xfId="751" xr:uid="{00000000-0005-0000-0000-000008030000}"/>
    <cellStyle name="per.style 15" xfId="752" xr:uid="{00000000-0005-0000-0000-000009030000}"/>
    <cellStyle name="per.style 16" xfId="753" xr:uid="{00000000-0005-0000-0000-00000A030000}"/>
    <cellStyle name="per.style 17" xfId="754" xr:uid="{00000000-0005-0000-0000-00000B030000}"/>
    <cellStyle name="per.style 18" xfId="755" xr:uid="{00000000-0005-0000-0000-00000C030000}"/>
    <cellStyle name="per.style 19" xfId="756" xr:uid="{00000000-0005-0000-0000-00000D030000}"/>
    <cellStyle name="per.style 2" xfId="757" xr:uid="{00000000-0005-0000-0000-00000E030000}"/>
    <cellStyle name="per.style 3" xfId="758" xr:uid="{00000000-0005-0000-0000-00000F030000}"/>
    <cellStyle name="per.style 4" xfId="759" xr:uid="{00000000-0005-0000-0000-000010030000}"/>
    <cellStyle name="per.style 5" xfId="760" xr:uid="{00000000-0005-0000-0000-000011030000}"/>
    <cellStyle name="per.style 6" xfId="761" xr:uid="{00000000-0005-0000-0000-000012030000}"/>
    <cellStyle name="per.style 7" xfId="762" xr:uid="{00000000-0005-0000-0000-000013030000}"/>
    <cellStyle name="per.style 8" xfId="763" xr:uid="{00000000-0005-0000-0000-000014030000}"/>
    <cellStyle name="per.style 9" xfId="764" xr:uid="{00000000-0005-0000-0000-000015030000}"/>
    <cellStyle name="per.style_CONV" xfId="765" xr:uid="{00000000-0005-0000-0000-000016030000}"/>
    <cellStyle name="Percent [2]" xfId="766" xr:uid="{00000000-0005-0000-0000-000017030000}"/>
    <cellStyle name="Percent 10" xfId="767" xr:uid="{00000000-0005-0000-0000-000018030000}"/>
    <cellStyle name="Percent 11" xfId="768" xr:uid="{00000000-0005-0000-0000-000019030000}"/>
    <cellStyle name="Percent 12" xfId="769" xr:uid="{00000000-0005-0000-0000-00001A030000}"/>
    <cellStyle name="Percent 13" xfId="770" xr:uid="{00000000-0005-0000-0000-00001B030000}"/>
    <cellStyle name="Percent 14" xfId="771" xr:uid="{00000000-0005-0000-0000-00001C030000}"/>
    <cellStyle name="Percent 2" xfId="772" xr:uid="{00000000-0005-0000-0000-00001D030000}"/>
    <cellStyle name="Percent 2 10" xfId="773" xr:uid="{00000000-0005-0000-0000-00001E030000}"/>
    <cellStyle name="Percent 2 11" xfId="774" xr:uid="{00000000-0005-0000-0000-00001F030000}"/>
    <cellStyle name="Percent 2 12" xfId="775" xr:uid="{00000000-0005-0000-0000-000020030000}"/>
    <cellStyle name="Percent 2 13" xfId="776" xr:uid="{00000000-0005-0000-0000-000021030000}"/>
    <cellStyle name="Percent 2 14" xfId="777" xr:uid="{00000000-0005-0000-0000-000022030000}"/>
    <cellStyle name="Percent 2 15" xfId="778" xr:uid="{00000000-0005-0000-0000-000023030000}"/>
    <cellStyle name="Percent 2 16" xfId="779" xr:uid="{00000000-0005-0000-0000-000024030000}"/>
    <cellStyle name="Percent 2 17" xfId="780" xr:uid="{00000000-0005-0000-0000-000025030000}"/>
    <cellStyle name="Percent 2 18" xfId="781" xr:uid="{00000000-0005-0000-0000-000026030000}"/>
    <cellStyle name="Percent 2 19" xfId="782" xr:uid="{00000000-0005-0000-0000-000027030000}"/>
    <cellStyle name="Percent 2 2" xfId="783" xr:uid="{00000000-0005-0000-0000-000028030000}"/>
    <cellStyle name="Percent 2 2 2" xfId="784" xr:uid="{00000000-0005-0000-0000-000029030000}"/>
    <cellStyle name="Percent 2 2 3" xfId="785" xr:uid="{00000000-0005-0000-0000-00002A030000}"/>
    <cellStyle name="Percent 2 2 4" xfId="786" xr:uid="{00000000-0005-0000-0000-00002B030000}"/>
    <cellStyle name="Percent 2 2 5" xfId="787" xr:uid="{00000000-0005-0000-0000-00002C030000}"/>
    <cellStyle name="Percent 2 2 6" xfId="788" xr:uid="{00000000-0005-0000-0000-00002D030000}"/>
    <cellStyle name="Percent 2 2 7" xfId="789" xr:uid="{00000000-0005-0000-0000-00002E030000}"/>
    <cellStyle name="Percent 2 20" xfId="790" xr:uid="{00000000-0005-0000-0000-00002F030000}"/>
    <cellStyle name="Percent 2 21" xfId="791" xr:uid="{00000000-0005-0000-0000-000030030000}"/>
    <cellStyle name="Percent 2 22" xfId="792" xr:uid="{00000000-0005-0000-0000-000031030000}"/>
    <cellStyle name="Percent 2 23" xfId="793" xr:uid="{00000000-0005-0000-0000-000032030000}"/>
    <cellStyle name="Percent 2 24" xfId="794" xr:uid="{00000000-0005-0000-0000-000033030000}"/>
    <cellStyle name="Percent 2 3" xfId="795" xr:uid="{00000000-0005-0000-0000-000034030000}"/>
    <cellStyle name="Percent 2 3 2" xfId="796" xr:uid="{00000000-0005-0000-0000-000035030000}"/>
    <cellStyle name="Percent 2 3 3" xfId="797" xr:uid="{00000000-0005-0000-0000-000036030000}"/>
    <cellStyle name="Percent 2 3 4" xfId="798" xr:uid="{00000000-0005-0000-0000-000037030000}"/>
    <cellStyle name="Percent 2 3 5" xfId="799" xr:uid="{00000000-0005-0000-0000-000038030000}"/>
    <cellStyle name="Percent 2 3 6" xfId="800" xr:uid="{00000000-0005-0000-0000-000039030000}"/>
    <cellStyle name="Percent 2 3 7" xfId="801" xr:uid="{00000000-0005-0000-0000-00003A030000}"/>
    <cellStyle name="Percent 2 4" xfId="802" xr:uid="{00000000-0005-0000-0000-00003B030000}"/>
    <cellStyle name="Percent 2 5" xfId="803" xr:uid="{00000000-0005-0000-0000-00003C030000}"/>
    <cellStyle name="Percent 2 6" xfId="804" xr:uid="{00000000-0005-0000-0000-00003D030000}"/>
    <cellStyle name="Percent 2 7" xfId="805" xr:uid="{00000000-0005-0000-0000-00003E030000}"/>
    <cellStyle name="Percent 2 8" xfId="806" xr:uid="{00000000-0005-0000-0000-00003F030000}"/>
    <cellStyle name="Percent 2 9" xfId="807" xr:uid="{00000000-0005-0000-0000-000040030000}"/>
    <cellStyle name="Percent 3" xfId="808" xr:uid="{00000000-0005-0000-0000-000041030000}"/>
    <cellStyle name="Percent 4" xfId="809" xr:uid="{00000000-0005-0000-0000-000042030000}"/>
    <cellStyle name="Percent 5" xfId="810" xr:uid="{00000000-0005-0000-0000-000043030000}"/>
    <cellStyle name="Percent 6" xfId="811" xr:uid="{00000000-0005-0000-0000-000044030000}"/>
    <cellStyle name="Percent 7" xfId="812" xr:uid="{00000000-0005-0000-0000-000045030000}"/>
    <cellStyle name="Percent 8" xfId="813" xr:uid="{00000000-0005-0000-0000-000046030000}"/>
    <cellStyle name="Percent 9" xfId="814" xr:uid="{00000000-0005-0000-0000-000047030000}"/>
    <cellStyle name="Porcen - Modelo2" xfId="815" xr:uid="{00000000-0005-0000-0000-000048030000}"/>
    <cellStyle name="Porcen - Modelo2 2" xfId="816" xr:uid="{00000000-0005-0000-0000-000049030000}"/>
    <cellStyle name="Porcentaje" xfId="920" builtinId="5"/>
    <cellStyle name="Porcentaje 2" xfId="817" xr:uid="{00000000-0005-0000-0000-00004B030000}"/>
    <cellStyle name="Porcentaje 2 2" xfId="818" xr:uid="{00000000-0005-0000-0000-00004C030000}"/>
    <cellStyle name="Porcentaje 3" xfId="819" xr:uid="{00000000-0005-0000-0000-00004D030000}"/>
    <cellStyle name="Porcentaje 3 2" xfId="820" xr:uid="{00000000-0005-0000-0000-00004E030000}"/>
    <cellStyle name="Porcentaje 4" xfId="821" xr:uid="{00000000-0005-0000-0000-00004F030000}"/>
    <cellStyle name="Porcentaje 4 2" xfId="912" xr:uid="{00000000-0005-0000-0000-000050030000}"/>
    <cellStyle name="Porcentaje 5" xfId="822" xr:uid="{00000000-0005-0000-0000-000051030000}"/>
    <cellStyle name="Porcentaje 6" xfId="823" xr:uid="{00000000-0005-0000-0000-000052030000}"/>
    <cellStyle name="Porcentaje 7" xfId="824" xr:uid="{00000000-0005-0000-0000-000053030000}"/>
    <cellStyle name="Porcentaje 8" xfId="899" xr:uid="{00000000-0005-0000-0000-000054030000}"/>
    <cellStyle name="Porcentual_C.2" xfId="825" xr:uid="{00000000-0005-0000-0000-000055030000}"/>
    <cellStyle name="PSChar" xfId="826" xr:uid="{00000000-0005-0000-0000-000056030000}"/>
    <cellStyle name="PSChar 10" xfId="827" xr:uid="{00000000-0005-0000-0000-000057030000}"/>
    <cellStyle name="PSChar 11" xfId="828" xr:uid="{00000000-0005-0000-0000-000058030000}"/>
    <cellStyle name="PSChar 12" xfId="829" xr:uid="{00000000-0005-0000-0000-000059030000}"/>
    <cellStyle name="PSChar 13" xfId="830" xr:uid="{00000000-0005-0000-0000-00005A030000}"/>
    <cellStyle name="PSChar 14" xfId="831" xr:uid="{00000000-0005-0000-0000-00005B030000}"/>
    <cellStyle name="PSChar 15" xfId="832" xr:uid="{00000000-0005-0000-0000-00005C030000}"/>
    <cellStyle name="PSChar 2" xfId="833" xr:uid="{00000000-0005-0000-0000-00005D030000}"/>
    <cellStyle name="PSChar 3" xfId="834" xr:uid="{00000000-0005-0000-0000-00005E030000}"/>
    <cellStyle name="PSChar 4" xfId="835" xr:uid="{00000000-0005-0000-0000-00005F030000}"/>
    <cellStyle name="PSChar 5" xfId="836" xr:uid="{00000000-0005-0000-0000-000060030000}"/>
    <cellStyle name="PSChar 6" xfId="837" xr:uid="{00000000-0005-0000-0000-000061030000}"/>
    <cellStyle name="PSChar 7" xfId="838" xr:uid="{00000000-0005-0000-0000-000062030000}"/>
    <cellStyle name="PSChar 8" xfId="839" xr:uid="{00000000-0005-0000-0000-000063030000}"/>
    <cellStyle name="PSChar 9" xfId="840" xr:uid="{00000000-0005-0000-0000-000064030000}"/>
    <cellStyle name="PSHeading" xfId="841" xr:uid="{00000000-0005-0000-0000-000065030000}"/>
    <cellStyle name="Punto" xfId="842" xr:uid="{00000000-0005-0000-0000-000066030000}"/>
    <cellStyle name="Punto 2" xfId="843" xr:uid="{00000000-0005-0000-0000-000067030000}"/>
    <cellStyle name="Punto0" xfId="844" xr:uid="{00000000-0005-0000-0000-000068030000}"/>
    <cellStyle name="Punto0 2" xfId="845" xr:uid="{00000000-0005-0000-0000-000069030000}"/>
    <cellStyle name="Punto1 - Modelo1" xfId="846" xr:uid="{00000000-0005-0000-0000-00006A030000}"/>
    <cellStyle name="Punto1 - Modelo1 2" xfId="847" xr:uid="{00000000-0005-0000-0000-00006B030000}"/>
    <cellStyle name="regstoresfromspecstores" xfId="848" xr:uid="{00000000-0005-0000-0000-00006C030000}"/>
    <cellStyle name="RevList" xfId="849" xr:uid="{00000000-0005-0000-0000-00006D030000}"/>
    <cellStyle name="Salida 2" xfId="850" xr:uid="{00000000-0005-0000-0000-00006E030000}"/>
    <cellStyle name="SHADEDSTORES" xfId="851" xr:uid="{00000000-0005-0000-0000-00006F030000}"/>
    <cellStyle name="SHADEDSTORES 2" xfId="852" xr:uid="{00000000-0005-0000-0000-000070030000}"/>
    <cellStyle name="SHADEDSTORES 3" xfId="909" xr:uid="{00000000-0005-0000-0000-000071030000}"/>
    <cellStyle name="specstores" xfId="853" xr:uid="{00000000-0005-0000-0000-000072030000}"/>
    <cellStyle name="specstores 10" xfId="854" xr:uid="{00000000-0005-0000-0000-000073030000}"/>
    <cellStyle name="specstores 11" xfId="855" xr:uid="{00000000-0005-0000-0000-000074030000}"/>
    <cellStyle name="specstores 12" xfId="856" xr:uid="{00000000-0005-0000-0000-000075030000}"/>
    <cellStyle name="specstores 13" xfId="857" xr:uid="{00000000-0005-0000-0000-000076030000}"/>
    <cellStyle name="specstores 14" xfId="858" xr:uid="{00000000-0005-0000-0000-000077030000}"/>
    <cellStyle name="specstores 15" xfId="859" xr:uid="{00000000-0005-0000-0000-000078030000}"/>
    <cellStyle name="specstores 2" xfId="860" xr:uid="{00000000-0005-0000-0000-000079030000}"/>
    <cellStyle name="specstores 3" xfId="861" xr:uid="{00000000-0005-0000-0000-00007A030000}"/>
    <cellStyle name="specstores 4" xfId="862" xr:uid="{00000000-0005-0000-0000-00007B030000}"/>
    <cellStyle name="specstores 5" xfId="863" xr:uid="{00000000-0005-0000-0000-00007C030000}"/>
    <cellStyle name="specstores 6" xfId="864" xr:uid="{00000000-0005-0000-0000-00007D030000}"/>
    <cellStyle name="specstores 7" xfId="865" xr:uid="{00000000-0005-0000-0000-00007E030000}"/>
    <cellStyle name="specstores 8" xfId="866" xr:uid="{00000000-0005-0000-0000-00007F030000}"/>
    <cellStyle name="specstores 9" xfId="867" xr:uid="{00000000-0005-0000-0000-000080030000}"/>
    <cellStyle name="specstores_Salida_NIIF_Mensual_v4.3" xfId="868" xr:uid="{00000000-0005-0000-0000-000081030000}"/>
    <cellStyle name="Subtotal" xfId="869" xr:uid="{00000000-0005-0000-0000-000082030000}"/>
    <cellStyle name="Table Heading" xfId="870" xr:uid="{00000000-0005-0000-0000-000083030000}"/>
    <cellStyle name="Table Heading 2" xfId="871" xr:uid="{00000000-0005-0000-0000-000084030000}"/>
    <cellStyle name="Table Title" xfId="872" xr:uid="{00000000-0005-0000-0000-000085030000}"/>
    <cellStyle name="Table Title 2" xfId="873" xr:uid="{00000000-0005-0000-0000-000086030000}"/>
    <cellStyle name="Table Units" xfId="874" xr:uid="{00000000-0005-0000-0000-000087030000}"/>
    <cellStyle name="Table Units 2" xfId="875" xr:uid="{00000000-0005-0000-0000-000088030000}"/>
    <cellStyle name="Texto de advertencia 2" xfId="876" xr:uid="{00000000-0005-0000-0000-000089030000}"/>
    <cellStyle name="Texto explicativo 2" xfId="877" xr:uid="{00000000-0005-0000-0000-00008A030000}"/>
    <cellStyle name="Title" xfId="878" xr:uid="{00000000-0005-0000-0000-00008B030000}"/>
    <cellStyle name="Title 2" xfId="879" xr:uid="{00000000-0005-0000-0000-00008C030000}"/>
    <cellStyle name="Título 1 2" xfId="880" xr:uid="{00000000-0005-0000-0000-00008D030000}"/>
    <cellStyle name="Título 1 2 2" xfId="881" xr:uid="{00000000-0005-0000-0000-00008E030000}"/>
    <cellStyle name="Título 2 2" xfId="882" xr:uid="{00000000-0005-0000-0000-00008F030000}"/>
    <cellStyle name="Título 2 2 2" xfId="883" xr:uid="{00000000-0005-0000-0000-000090030000}"/>
    <cellStyle name="Título 3 2" xfId="884" xr:uid="{00000000-0005-0000-0000-000091030000}"/>
    <cellStyle name="Total 2" xfId="885" xr:uid="{00000000-0005-0000-0000-000092030000}"/>
    <cellStyle name="Total 2 2" xfId="886" xr:uid="{00000000-0005-0000-0000-000093030000}"/>
    <cellStyle name="Total 3" xfId="887" xr:uid="{00000000-0005-0000-0000-000094030000}"/>
    <cellStyle name="Total 3 2" xfId="888" xr:uid="{00000000-0005-0000-0000-000095030000}"/>
    <cellStyle name="Total 4" xfId="889" xr:uid="{00000000-0005-0000-0000-000096030000}"/>
    <cellStyle name="Warning Text" xfId="890" xr:uid="{00000000-0005-0000-0000-000097030000}"/>
    <cellStyle name="Warning Text 2" xfId="891" xr:uid="{00000000-0005-0000-0000-000098030000}"/>
  </cellStyles>
  <dxfs count="0"/>
  <tableStyles count="0" defaultTableStyle="TableStyleMedium2" defaultPivotStyle="PivotStyleMedium9"/>
  <colors>
    <mruColors>
      <color rgb="FFD81E05"/>
      <color rgb="FFED0022"/>
      <color rgb="FFEC5A5A"/>
      <color rgb="FF617380"/>
      <color rgb="FFFF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2A8C-4677-B3AF-57B68F67BB50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677-B3AF-57B68F67BB50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677-B3AF-57B68F67BB50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C-4677-B3AF-57B68F67BB50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677-B3AF-57B68F67BB50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C-4677-B3AF-57B68F67BB50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C-4677-B3AF-57B68F67BB50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C-4677-B3AF-57B68F67BB50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C-4677-B3AF-57B68F67BB50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A8C-4677-B3AF-57B68F67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5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929312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4" name="85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49300" y="101600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2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EEF14-8537-46E1-9F8C-3475AA5CF630}"/>
            </a:ext>
          </a:extLst>
        </xdr:cNvPr>
        <xdr:cNvSpPr/>
      </xdr:nvSpPr>
      <xdr:spPr>
        <a:xfrm>
          <a:off x="19339389" y="274409"/>
          <a:ext cx="2311854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1AF30E7-079B-4B3A-A9DA-625DD6F3AC3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474373</xdr:colOff>
      <xdr:row>1048576</xdr:row>
      <xdr:rowOff>163886</xdr:rowOff>
    </xdr:from>
    <xdr:to>
      <xdr:col>12</xdr:col>
      <xdr:colOff>477412</xdr:colOff>
      <xdr:row>1048576</xdr:row>
      <xdr:rowOff>164571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742949</xdr:colOff>
      <xdr:row>1</xdr:row>
      <xdr:rowOff>88900</xdr:rowOff>
    </xdr:from>
    <xdr:to>
      <xdr:col>12</xdr:col>
      <xdr:colOff>557892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526985" y="279400"/>
          <a:ext cx="177437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88900</xdr:rowOff>
    </xdr:from>
    <xdr:to>
      <xdr:col>21</xdr:col>
      <xdr:colOff>476457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398118" y="293007"/>
          <a:ext cx="1897518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E9FE2-CA02-41D7-9649-87C584606FC4}"/>
            </a:ext>
          </a:extLst>
        </xdr:cNvPr>
        <xdr:cNvSpPr/>
      </xdr:nvSpPr>
      <xdr:spPr>
        <a:xfrm>
          <a:off x="12376602" y="293007"/>
          <a:ext cx="2019982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3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52EF0-26DC-4ACE-AF74-6CD449108801}"/>
            </a:ext>
          </a:extLst>
        </xdr:cNvPr>
        <xdr:cNvSpPr/>
      </xdr:nvSpPr>
      <xdr:spPr>
        <a:xfrm>
          <a:off x="12513469" y="202432"/>
          <a:ext cx="2019982" cy="460374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6 meses)</v>
          </cell>
          <cell r="C180" t="str">
            <v>Earnings per share (euros / 6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6"/>
  <sheetViews>
    <sheetView showRowColHeaders="0" zoomScale="120" zoomScaleNormal="120" workbookViewId="0"/>
  </sheetViews>
  <sheetFormatPr baseColWidth="10" defaultColWidth="0" defaultRowHeight="15" zeroHeight="1"/>
  <cols>
    <col min="1" max="1" width="10.85546875" style="52" customWidth="1"/>
    <col min="2" max="2" width="49.7109375" style="52" bestFit="1" customWidth="1"/>
    <col min="3" max="3" width="34.5703125" style="52" customWidth="1"/>
    <col min="4" max="4" width="2" style="52" customWidth="1"/>
    <col min="5" max="5" width="10.85546875" style="52" customWidth="1"/>
    <col min="6" max="14" width="10.85546875" style="52" hidden="1" customWidth="1"/>
    <col min="15" max="15" width="0" style="52" hidden="1" customWidth="1"/>
    <col min="16" max="16384" width="10.85546875" style="52" hidden="1"/>
  </cols>
  <sheetData>
    <row r="1" spans="2:6"/>
    <row r="2" spans="2:6"/>
    <row r="3" spans="2:6"/>
    <row r="4" spans="2:6">
      <c r="C4" s="59"/>
      <c r="D4" s="59"/>
      <c r="E4" s="59"/>
      <c r="F4" s="59"/>
    </row>
    <row r="5" spans="2:6" ht="24.95" customHeight="1">
      <c r="B5" s="113" t="s">
        <v>246</v>
      </c>
      <c r="C5" s="59"/>
      <c r="D5" s="59"/>
      <c r="E5" s="59"/>
      <c r="F5" s="59"/>
    </row>
    <row r="6" spans="2:6">
      <c r="C6" s="59"/>
      <c r="D6" s="59"/>
      <c r="E6" s="59"/>
      <c r="F6" s="59"/>
    </row>
    <row r="7" spans="2:6" ht="24.95" customHeight="1">
      <c r="B7" s="207" t="s">
        <v>6</v>
      </c>
      <c r="C7" s="59"/>
      <c r="D7" s="60"/>
      <c r="E7" s="59"/>
      <c r="F7" s="59"/>
    </row>
    <row r="8" spans="2:6">
      <c r="B8" s="210"/>
      <c r="D8" s="59"/>
      <c r="E8" s="59"/>
      <c r="F8" s="59"/>
    </row>
    <row r="9" spans="2:6" ht="24.95" customHeight="1">
      <c r="B9" s="207" t="s">
        <v>74</v>
      </c>
      <c r="C9" s="59"/>
      <c r="D9" s="60"/>
      <c r="E9" s="59"/>
      <c r="F9" s="59"/>
    </row>
    <row r="10" spans="2:6">
      <c r="B10" s="211"/>
      <c r="C10" s="59"/>
      <c r="D10" s="59"/>
      <c r="E10" s="59"/>
      <c r="F10" s="59"/>
    </row>
    <row r="11" spans="2:6" ht="24.95" customHeight="1">
      <c r="B11" s="207" t="s">
        <v>75</v>
      </c>
      <c r="C11" s="59"/>
      <c r="D11" s="54"/>
      <c r="E11" s="59"/>
      <c r="F11" s="59"/>
    </row>
    <row r="12" spans="2:6">
      <c r="B12" s="211"/>
      <c r="C12" s="59"/>
      <c r="D12" s="59"/>
      <c r="E12" s="59"/>
      <c r="F12" s="59"/>
    </row>
    <row r="13" spans="2:6" ht="37.5" customHeight="1">
      <c r="B13" s="207" t="s">
        <v>245</v>
      </c>
      <c r="C13" s="59"/>
      <c r="D13" s="54"/>
      <c r="E13" s="59"/>
      <c r="F13" s="59"/>
    </row>
    <row r="14" spans="2:6">
      <c r="B14" s="211"/>
      <c r="C14" s="59"/>
      <c r="D14" s="59"/>
      <c r="E14" s="59"/>
      <c r="F14" s="59"/>
    </row>
    <row r="15" spans="2:6" ht="24.95" customHeight="1">
      <c r="B15" s="207" t="s">
        <v>76</v>
      </c>
      <c r="D15" s="60"/>
      <c r="E15" s="60"/>
    </row>
    <row r="16" spans="2:6" ht="16.5">
      <c r="B16" s="212"/>
      <c r="D16" s="59"/>
      <c r="E16" s="59"/>
      <c r="F16" s="59"/>
    </row>
    <row r="17" spans="2:2" ht="24.95" customHeight="1">
      <c r="B17" s="207" t="s">
        <v>204</v>
      </c>
    </row>
    <row r="18" spans="2:2">
      <c r="B18" s="210"/>
    </row>
    <row r="19" spans="2:2" ht="24.75" customHeight="1">
      <c r="B19" s="207" t="s">
        <v>210</v>
      </c>
    </row>
    <row r="20" spans="2:2">
      <c r="B20" s="210"/>
    </row>
    <row r="21" spans="2:2" ht="25.5" customHeight="1">
      <c r="B21" s="207" t="s">
        <v>223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/>
    <row r="31" spans="2:2"/>
    <row r="32" spans="2:2" hidden="1"/>
    <row r="33" hidden="1"/>
    <row r="34" hidden="1"/>
    <row r="35"/>
    <row r="36"/>
  </sheetData>
  <hyperlinks>
    <hyperlink ref="B9" location="'06M 2021_CUENTA_RDOS'!A1" display="Cuenta de Resultados Consolidada" xr:uid="{00000000-0004-0000-0000-000000000000}"/>
    <hyperlink ref="B11" location="'06M 2021_RDOS_UNIDADES_NEGOCIO'!A1" display="Cuenta de Resultados por Unidades de Negocio" xr:uid="{00000000-0004-0000-0000-000001000000}"/>
    <hyperlink ref="B15" location="'Evolución Trimestral'!A1" display="Evolución Trimestral" xr:uid="{00000000-0004-0000-0000-000002000000}"/>
    <hyperlink ref="B17" location="'Primas y resultados por países'!A1" display="Primas y resultados por países" xr:uid="{00000000-0004-0000-0000-000003000000}"/>
    <hyperlink ref="B19" location="'Datos regionales por ramos'!A1" display="Datos regionales por ramos" xr:uid="{72633519-BBAF-4BFF-B8C2-C0141FE29F32}"/>
    <hyperlink ref="B7" location="'06M 2021_BALANCE'!A1" display="Balance Consolidado" xr:uid="{00000000-0004-0000-0000-000004000000}"/>
    <hyperlink ref="B21" location="'Consensus vs Actual'!A1" display="Consensus vs Actual" xr:uid="{BEC6F4C7-2498-456D-AF56-87BBF1A614A3}"/>
    <hyperlink ref="B13" location="'2T 2021_RDOS_UNIDADES_NEGOCIO'!A1" display="'2T 2021_RDOS_UNIDADES_NEGOCIO'!A1" xr:uid="{31CF4B0F-3A18-42CC-B735-CD5388885A9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topLeftCell="A34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2:5"/>
    <row r="2" spans="2:5" s="53" customFormat="1" ht="50.1" customHeight="1">
      <c r="B2" s="111" t="str">
        <f>+CONCATENATE(Index!$B$7&amp;" - "&amp;Index!$B$5)</f>
        <v>Balance Consolidado - 06M 2021</v>
      </c>
      <c r="C2" s="112"/>
      <c r="D2" s="112"/>
      <c r="E2" s="112"/>
    </row>
    <row r="3" spans="2:5" ht="68.45" customHeight="1"/>
    <row r="4" spans="2:5" ht="36.75" customHeight="1">
      <c r="B4" s="25"/>
      <c r="C4" s="26" t="s">
        <v>219</v>
      </c>
      <c r="D4" s="27" t="s">
        <v>247</v>
      </c>
    </row>
    <row r="5" spans="2:5" ht="18">
      <c r="B5" s="28" t="s">
        <v>7</v>
      </c>
      <c r="C5" s="29">
        <v>2780.0655669365301</v>
      </c>
      <c r="D5" s="30">
        <v>2839.5220646673101</v>
      </c>
    </row>
    <row r="6" spans="2:5" ht="18">
      <c r="B6" s="31" t="s">
        <v>8</v>
      </c>
      <c r="C6" s="32">
        <v>1409.7838515799399</v>
      </c>
      <c r="D6" s="33">
        <v>1422.9584876010699</v>
      </c>
    </row>
    <row r="7" spans="2:5" ht="18">
      <c r="B7" s="31" t="s">
        <v>9</v>
      </c>
      <c r="C7" s="32">
        <v>1370.28171535659</v>
      </c>
      <c r="D7" s="33">
        <v>1416.56357706624</v>
      </c>
    </row>
    <row r="8" spans="2:5" ht="18">
      <c r="B8" s="28" t="s">
        <v>10</v>
      </c>
      <c r="C8" s="29">
        <v>1279.3359461373</v>
      </c>
      <c r="D8" s="30">
        <v>1265.30133517594</v>
      </c>
    </row>
    <row r="9" spans="2:5" ht="18">
      <c r="B9" s="31" t="s">
        <v>11</v>
      </c>
      <c r="C9" s="32">
        <v>1040.43366282908</v>
      </c>
      <c r="D9" s="33">
        <v>1040.3011146543699</v>
      </c>
    </row>
    <row r="10" spans="2:5" ht="18">
      <c r="B10" s="31" t="s">
        <v>12</v>
      </c>
      <c r="C10" s="32">
        <v>238.90228330821898</v>
      </c>
      <c r="D10" s="33">
        <v>225.00022052157101</v>
      </c>
    </row>
    <row r="11" spans="2:5" ht="18">
      <c r="B11" s="28" t="s">
        <v>13</v>
      </c>
      <c r="C11" s="29">
        <v>38931.402903613998</v>
      </c>
      <c r="D11" s="30">
        <v>38458.822695164599</v>
      </c>
    </row>
    <row r="12" spans="2:5" ht="18">
      <c r="B12" s="31" t="s">
        <v>14</v>
      </c>
      <c r="C12" s="32">
        <v>1199.5136857812599</v>
      </c>
      <c r="D12" s="33">
        <v>1284.96870800132</v>
      </c>
    </row>
    <row r="13" spans="2:5" ht="18">
      <c r="B13" s="31" t="s">
        <v>15</v>
      </c>
      <c r="C13" s="32"/>
      <c r="D13" s="33"/>
    </row>
    <row r="14" spans="2:5" ht="18">
      <c r="B14" s="34" t="s">
        <v>16</v>
      </c>
      <c r="C14" s="32">
        <v>1584.3792979151299</v>
      </c>
      <c r="D14" s="33">
        <v>1574.1642292965901</v>
      </c>
    </row>
    <row r="15" spans="2:5" ht="18">
      <c r="B15" s="34" t="s">
        <v>17</v>
      </c>
      <c r="C15" s="32">
        <v>30100.726880608599</v>
      </c>
      <c r="D15" s="33">
        <v>29093.638552971301</v>
      </c>
    </row>
    <row r="16" spans="2:5" ht="18">
      <c r="B16" s="34" t="s">
        <v>18</v>
      </c>
      <c r="C16" s="32">
        <v>4826.0208279539302</v>
      </c>
      <c r="D16" s="33">
        <v>5151.0368770778105</v>
      </c>
    </row>
    <row r="17" spans="2:4" ht="18">
      <c r="B17" s="31" t="s">
        <v>19</v>
      </c>
      <c r="C17" s="32">
        <v>336.41742519270304</v>
      </c>
      <c r="D17" s="33">
        <v>514.43698966028001</v>
      </c>
    </row>
    <row r="18" spans="2:4" ht="18">
      <c r="B18" s="31" t="s">
        <v>20</v>
      </c>
      <c r="C18" s="32">
        <v>652.15847774489896</v>
      </c>
      <c r="D18" s="33">
        <v>629.042836149766</v>
      </c>
    </row>
    <row r="19" spans="2:4" ht="18">
      <c r="B19" s="31" t="s">
        <v>21</v>
      </c>
      <c r="C19" s="32">
        <v>232.18630841754199</v>
      </c>
      <c r="D19" s="33">
        <v>211.53450200757001</v>
      </c>
    </row>
    <row r="20" spans="2:4" ht="36">
      <c r="B20" s="28" t="s">
        <v>22</v>
      </c>
      <c r="C20" s="29">
        <v>2502.4178805390297</v>
      </c>
      <c r="D20" s="30">
        <v>2742.2312658645101</v>
      </c>
    </row>
    <row r="21" spans="2:4" ht="18">
      <c r="B21" s="28" t="s">
        <v>23</v>
      </c>
      <c r="C21" s="29">
        <v>49.499345404473402</v>
      </c>
      <c r="D21" s="30">
        <v>49.136032573008002</v>
      </c>
    </row>
    <row r="22" spans="2:4" ht="18">
      <c r="B22" s="28" t="s">
        <v>24</v>
      </c>
      <c r="C22" s="29">
        <v>5378.5792422968698</v>
      </c>
      <c r="D22" s="30">
        <v>6013.6192225923696</v>
      </c>
    </row>
    <row r="23" spans="2:4" ht="18">
      <c r="B23" s="28" t="s">
        <v>25</v>
      </c>
      <c r="C23" s="29">
        <v>221.68096628273102</v>
      </c>
      <c r="D23" s="30">
        <v>283.00257326281098</v>
      </c>
    </row>
    <row r="24" spans="2:4" ht="18">
      <c r="B24" s="28" t="s">
        <v>26</v>
      </c>
      <c r="C24" s="29">
        <v>5359.1367632873098</v>
      </c>
      <c r="D24" s="30">
        <v>6858.9063955354104</v>
      </c>
    </row>
    <row r="25" spans="2:4" ht="18">
      <c r="B25" s="31" t="s">
        <v>27</v>
      </c>
      <c r="C25" s="32">
        <v>3477.3223797475002</v>
      </c>
      <c r="D25" s="33">
        <v>4823.0370412852999</v>
      </c>
    </row>
    <row r="26" spans="2:4" ht="18">
      <c r="B26" s="31" t="s">
        <v>28</v>
      </c>
      <c r="C26" s="32">
        <v>1012.21398044667</v>
      </c>
      <c r="D26" s="33">
        <v>1097.22239153699</v>
      </c>
    </row>
    <row r="27" spans="2:4" ht="18">
      <c r="B27" s="31" t="s">
        <v>29</v>
      </c>
      <c r="C27" s="32"/>
      <c r="D27" s="33"/>
    </row>
    <row r="28" spans="2:4" ht="18">
      <c r="B28" s="34" t="s">
        <v>30</v>
      </c>
      <c r="C28" s="32">
        <v>181.62390490429999</v>
      </c>
      <c r="D28" s="33">
        <v>161.03889015376399</v>
      </c>
    </row>
    <row r="29" spans="2:4" ht="18">
      <c r="B29" s="34" t="s">
        <v>31</v>
      </c>
      <c r="C29" s="32">
        <v>149.89764799359699</v>
      </c>
      <c r="D29" s="33">
        <v>181.71290374495999</v>
      </c>
    </row>
    <row r="30" spans="2:4" ht="18">
      <c r="B30" s="31" t="s">
        <v>32</v>
      </c>
      <c r="C30" s="32">
        <v>538.07885019523894</v>
      </c>
      <c r="D30" s="33">
        <v>595.89516881439999</v>
      </c>
    </row>
    <row r="31" spans="2:4" ht="18">
      <c r="B31" s="31" t="s">
        <v>33</v>
      </c>
      <c r="C31" s="32">
        <v>0</v>
      </c>
      <c r="D31" s="33">
        <v>0</v>
      </c>
    </row>
    <row r="32" spans="2:4" ht="18">
      <c r="B32" s="28" t="s">
        <v>34</v>
      </c>
      <c r="C32" s="29">
        <v>2418.9106646543501</v>
      </c>
      <c r="D32" s="30">
        <v>2364.6886947586499</v>
      </c>
    </row>
    <row r="33" spans="2:5" ht="18">
      <c r="B33" s="28" t="s">
        <v>35</v>
      </c>
      <c r="C33" s="29">
        <v>1908.67317311685</v>
      </c>
      <c r="D33" s="30">
        <v>2015.6287172771301</v>
      </c>
    </row>
    <row r="34" spans="2:5" ht="18">
      <c r="B34" s="28" t="s">
        <v>36</v>
      </c>
      <c r="C34" s="29">
        <v>163.41946695545602</v>
      </c>
      <c r="D34" s="30">
        <v>175.64107323768602</v>
      </c>
    </row>
    <row r="35" spans="2:5" ht="36">
      <c r="B35" s="28" t="s">
        <v>37</v>
      </c>
      <c r="C35" s="29">
        <v>8159.5087798437507</v>
      </c>
      <c r="D35" s="30">
        <v>7804.6624632413705</v>
      </c>
    </row>
    <row r="36" spans="2:5" ht="18">
      <c r="B36" s="28" t="s">
        <v>38</v>
      </c>
      <c r="C36" s="29">
        <v>69152.630699068643</v>
      </c>
      <c r="D36" s="30">
        <v>70871.162533350784</v>
      </c>
    </row>
    <row r="37" spans="2:5"/>
    <row r="38" spans="2:5"/>
    <row r="39" spans="2:5" ht="37.5" customHeight="1">
      <c r="C39" s="26" t="s">
        <v>219</v>
      </c>
      <c r="D39" s="27" t="s">
        <v>247</v>
      </c>
    </row>
    <row r="40" spans="2:5" ht="18">
      <c r="B40" s="28" t="s">
        <v>39</v>
      </c>
      <c r="C40" s="29">
        <v>9837.8411396608699</v>
      </c>
      <c r="D40" s="30">
        <v>9892.9561071896915</v>
      </c>
    </row>
    <row r="41" spans="2:5" ht="18">
      <c r="B41" s="31" t="s">
        <v>40</v>
      </c>
      <c r="C41" s="32">
        <v>307.95532730288102</v>
      </c>
      <c r="D41" s="33">
        <v>307.95532728953299</v>
      </c>
    </row>
    <row r="42" spans="2:5" ht="18">
      <c r="B42" s="31" t="s">
        <v>41</v>
      </c>
      <c r="C42" s="32">
        <v>1506.7293364499901</v>
      </c>
      <c r="D42" s="33">
        <v>1506.7293364500101</v>
      </c>
    </row>
    <row r="43" spans="2:5" ht="18">
      <c r="B43" s="31" t="s">
        <v>42</v>
      </c>
      <c r="C43" s="32">
        <v>7057.199041525645</v>
      </c>
      <c r="D43" s="33">
        <v>7190.4065702301978</v>
      </c>
      <c r="E43" s="61"/>
    </row>
    <row r="44" spans="2:5" ht="18">
      <c r="B44" s="31" t="s">
        <v>43</v>
      </c>
      <c r="C44" s="32">
        <v>-153.98800061999899</v>
      </c>
      <c r="D44" s="33">
        <v>5.38420863449574E-13</v>
      </c>
    </row>
    <row r="45" spans="2:5" ht="18">
      <c r="B45" s="31" t="s">
        <v>44</v>
      </c>
      <c r="C45" s="32">
        <v>-63.40863135</v>
      </c>
      <c r="D45" s="33">
        <v>-62.95343999</v>
      </c>
    </row>
    <row r="46" spans="2:5" ht="18">
      <c r="B46" s="31" t="s">
        <v>45</v>
      </c>
      <c r="C46" s="32">
        <v>526.53267735156601</v>
      </c>
      <c r="D46" s="33">
        <v>363.99706838726604</v>
      </c>
    </row>
    <row r="47" spans="2:5" ht="18">
      <c r="B47" s="31" t="s">
        <v>46</v>
      </c>
      <c r="C47" s="32">
        <v>5.6843413778610301E-17</v>
      </c>
      <c r="D47" s="33">
        <v>0</v>
      </c>
    </row>
    <row r="48" spans="2:5" ht="18">
      <c r="B48" s="31" t="s">
        <v>47</v>
      </c>
      <c r="C48" s="32">
        <v>1270.7203415563499</v>
      </c>
      <c r="D48" s="33">
        <v>995.54996113664879</v>
      </c>
    </row>
    <row r="49" spans="2:4" ht="18">
      <c r="B49" s="35" t="s">
        <v>48</v>
      </c>
      <c r="C49" s="36">
        <v>-1915.7325343283799</v>
      </c>
      <c r="D49" s="37">
        <v>-1795.9690184377098</v>
      </c>
    </row>
    <row r="50" spans="2:4" ht="18">
      <c r="B50" s="38" t="s">
        <v>49</v>
      </c>
      <c r="C50" s="39">
        <v>8536.0075578880551</v>
      </c>
      <c r="D50" s="40">
        <v>8505.7158050659436</v>
      </c>
    </row>
    <row r="51" spans="2:4" ht="18">
      <c r="B51" s="38" t="s">
        <v>50</v>
      </c>
      <c r="C51" s="39">
        <v>1301.8335817719401</v>
      </c>
      <c r="D51" s="40">
        <v>1387.2403021254099</v>
      </c>
    </row>
    <row r="52" spans="2:4" ht="18">
      <c r="B52" s="28" t="s">
        <v>51</v>
      </c>
      <c r="C52" s="29">
        <v>1121.6242130599999</v>
      </c>
      <c r="D52" s="30">
        <v>1118.90130426</v>
      </c>
    </row>
    <row r="53" spans="2:4" ht="18">
      <c r="B53" s="28" t="s">
        <v>52</v>
      </c>
      <c r="C53" s="29">
        <v>39190.135439224105</v>
      </c>
      <c r="D53" s="30">
        <v>40067.972493846799</v>
      </c>
    </row>
    <row r="54" spans="2:4" ht="18">
      <c r="B54" s="31" t="s">
        <v>53</v>
      </c>
      <c r="C54" s="32">
        <v>7195.2971194133352</v>
      </c>
      <c r="D54" s="33">
        <v>8378.5969429441957</v>
      </c>
    </row>
    <row r="55" spans="2:4" ht="18">
      <c r="B55" s="31" t="s">
        <v>54</v>
      </c>
      <c r="C55" s="32">
        <v>19588.8686123431</v>
      </c>
      <c r="D55" s="33">
        <v>19042.485982551898</v>
      </c>
    </row>
    <row r="56" spans="2:4" ht="18">
      <c r="B56" s="31" t="s">
        <v>55</v>
      </c>
      <c r="C56" s="32">
        <v>11210.4810597019</v>
      </c>
      <c r="D56" s="33">
        <v>11413.129337685599</v>
      </c>
    </row>
    <row r="57" spans="2:4" ht="18">
      <c r="B57" s="31" t="s">
        <v>56</v>
      </c>
      <c r="C57" s="32">
        <v>1195.4886477657205</v>
      </c>
      <c r="D57" s="33">
        <v>1233.7602306651565</v>
      </c>
    </row>
    <row r="58" spans="2:4" ht="36">
      <c r="B58" s="28" t="s">
        <v>57</v>
      </c>
      <c r="C58" s="29">
        <v>2502.4182647518801</v>
      </c>
      <c r="D58" s="30">
        <v>2742.2305791323397</v>
      </c>
    </row>
    <row r="59" spans="2:4" ht="18">
      <c r="B59" s="28" t="s">
        <v>58</v>
      </c>
      <c r="C59" s="29">
        <v>582.59141915354905</v>
      </c>
      <c r="D59" s="30">
        <v>603.12596487095107</v>
      </c>
    </row>
    <row r="60" spans="2:4" ht="18">
      <c r="B60" s="28" t="s">
        <v>59</v>
      </c>
      <c r="C60" s="29">
        <v>71.619410284229801</v>
      </c>
      <c r="D60" s="30">
        <v>111.58553637748301</v>
      </c>
    </row>
    <row r="61" spans="2:4" ht="18">
      <c r="B61" s="28" t="s">
        <v>60</v>
      </c>
      <c r="C61" s="29">
        <v>670.58243110607998</v>
      </c>
      <c r="D61" s="30">
        <v>601.461600319426</v>
      </c>
    </row>
    <row r="62" spans="2:4" ht="18">
      <c r="B62" s="28" t="s">
        <v>61</v>
      </c>
      <c r="C62" s="29">
        <v>7593.3351979600511</v>
      </c>
      <c r="D62" s="30">
        <v>8497.1927787434979</v>
      </c>
    </row>
    <row r="63" spans="2:4" ht="18">
      <c r="B63" s="31" t="s">
        <v>62</v>
      </c>
      <c r="C63" s="32">
        <v>1005.60519144</v>
      </c>
      <c r="D63" s="33">
        <v>997.80654309000101</v>
      </c>
    </row>
    <row r="64" spans="2:4" ht="18">
      <c r="B64" s="31" t="s">
        <v>63</v>
      </c>
      <c r="C64" s="32">
        <v>866.381000696397</v>
      </c>
      <c r="D64" s="33">
        <v>956.073850598935</v>
      </c>
    </row>
    <row r="65" spans="2:4" ht="18">
      <c r="B65" s="31" t="s">
        <v>64</v>
      </c>
      <c r="C65" s="32">
        <v>1596.7182644673801</v>
      </c>
      <c r="D65" s="33">
        <v>1857.5575740715001</v>
      </c>
    </row>
    <row r="66" spans="2:4" ht="18">
      <c r="B66" s="31" t="s">
        <v>65</v>
      </c>
      <c r="C66" s="32">
        <v>950.99447844965698</v>
      </c>
      <c r="D66" s="33">
        <v>965.80499666508103</v>
      </c>
    </row>
    <row r="67" spans="2:4" ht="18">
      <c r="B67" s="31" t="s">
        <v>66</v>
      </c>
      <c r="C67" s="32">
        <v>1305.9115803912898</v>
      </c>
      <c r="D67" s="33">
        <v>1770.20839525872</v>
      </c>
    </row>
    <row r="68" spans="2:4" ht="18">
      <c r="B68" s="31" t="s">
        <v>67</v>
      </c>
      <c r="C68" s="32"/>
      <c r="D68" s="33"/>
    </row>
    <row r="69" spans="2:4" ht="18">
      <c r="B69" s="34" t="s">
        <v>68</v>
      </c>
      <c r="C69" s="32">
        <v>58.490172234400106</v>
      </c>
      <c r="D69" s="33">
        <v>51.708328525941397</v>
      </c>
    </row>
    <row r="70" spans="2:4" ht="18">
      <c r="B70" s="34" t="s">
        <v>69</v>
      </c>
      <c r="C70" s="32">
        <v>246.547969783247</v>
      </c>
      <c r="D70" s="33">
        <v>346.23134357616999</v>
      </c>
    </row>
    <row r="71" spans="2:4" ht="18">
      <c r="B71" s="31" t="s">
        <v>70</v>
      </c>
      <c r="C71" s="32">
        <v>1562.68654049768</v>
      </c>
      <c r="D71" s="33">
        <v>1551.80174695715</v>
      </c>
    </row>
    <row r="72" spans="2:4" ht="18">
      <c r="B72" s="28" t="s">
        <v>71</v>
      </c>
      <c r="C72" s="29">
        <v>318.59361759264499</v>
      </c>
      <c r="D72" s="30">
        <v>365.93144793930497</v>
      </c>
    </row>
    <row r="73" spans="2:4" ht="36">
      <c r="B73" s="28" t="s">
        <v>72</v>
      </c>
      <c r="C73" s="29">
        <v>7263.8887534953492</v>
      </c>
      <c r="D73" s="30">
        <v>6869.8029454903099</v>
      </c>
    </row>
    <row r="74" spans="2:4" ht="18">
      <c r="B74" s="28" t="s">
        <v>73</v>
      </c>
      <c r="C74" s="29">
        <v>69152.629886288763</v>
      </c>
      <c r="D74" s="30">
        <v>70871.160758169804</v>
      </c>
    </row>
    <row r="75" spans="2:4"/>
    <row r="76" spans="2:4" ht="18">
      <c r="B76" s="203" t="s">
        <v>240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topLeftCell="A34" zoomScale="70" zoomScaleNormal="70" workbookViewId="0">
      <selection activeCell="D68" sqref="D68"/>
    </sheetView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2:5"/>
    <row r="2" spans="2:5" ht="50.1" customHeight="1">
      <c r="B2" s="111" t="str">
        <f>+CONCATENATE(Index!$B$9&amp;" - "&amp;Index!$B$5)</f>
        <v>Cuenta de Resultados Consolidada - 06M 2021</v>
      </c>
      <c r="C2" s="112"/>
      <c r="D2" s="112"/>
      <c r="E2" s="112"/>
    </row>
    <row r="3" spans="2:5" ht="60.95" customHeight="1"/>
    <row r="4" spans="2:5" ht="51" customHeight="1">
      <c r="B4" s="25"/>
      <c r="C4" s="27" t="s">
        <v>248</v>
      </c>
      <c r="D4" s="27" t="s">
        <v>247</v>
      </c>
    </row>
    <row r="5" spans="2:5" ht="18">
      <c r="B5" s="41" t="s">
        <v>117</v>
      </c>
      <c r="C5" s="42"/>
      <c r="D5" s="43"/>
    </row>
    <row r="6" spans="2:5" ht="18">
      <c r="B6" s="44" t="s">
        <v>118</v>
      </c>
      <c r="C6" s="32"/>
      <c r="D6" s="33"/>
    </row>
    <row r="7" spans="2:5" ht="18">
      <c r="B7" s="45" t="s">
        <v>119</v>
      </c>
      <c r="C7" s="32">
        <v>9129.5234477645899</v>
      </c>
      <c r="D7" s="33">
        <v>9712.7643820868307</v>
      </c>
    </row>
    <row r="8" spans="2:5" ht="18">
      <c r="B8" s="45" t="s">
        <v>120</v>
      </c>
      <c r="C8" s="32">
        <v>1853.18218483239</v>
      </c>
      <c r="D8" s="33">
        <v>1949.86247399949</v>
      </c>
    </row>
    <row r="9" spans="2:5" ht="18">
      <c r="B9" s="45" t="s">
        <v>121</v>
      </c>
      <c r="C9" s="32">
        <v>-2065.6282469192502</v>
      </c>
      <c r="D9" s="33">
        <v>-2466.4346287755197</v>
      </c>
    </row>
    <row r="10" spans="2:5" ht="18">
      <c r="B10" s="45" t="s">
        <v>122</v>
      </c>
      <c r="C10" s="32"/>
      <c r="D10" s="33"/>
    </row>
    <row r="11" spans="2:5" ht="18">
      <c r="B11" s="46" t="s">
        <v>123</v>
      </c>
      <c r="C11" s="32">
        <v>-511.82728832537498</v>
      </c>
      <c r="D11" s="33">
        <v>-1148.0687618247089</v>
      </c>
    </row>
    <row r="12" spans="2:5" ht="18">
      <c r="B12" s="46" t="s">
        <v>124</v>
      </c>
      <c r="C12" s="32">
        <v>-66.665768811001001</v>
      </c>
      <c r="D12" s="33">
        <v>-85.292568513133901</v>
      </c>
    </row>
    <row r="13" spans="2:5" ht="18">
      <c r="B13" s="46" t="s">
        <v>125</v>
      </c>
      <c r="C13" s="32">
        <v>61.026382998928604</v>
      </c>
      <c r="D13" s="33">
        <v>475.194654716429</v>
      </c>
    </row>
    <row r="14" spans="2:5" ht="18">
      <c r="B14" s="44" t="s">
        <v>126</v>
      </c>
      <c r="C14" s="32">
        <v>3.6009767701638</v>
      </c>
      <c r="D14" s="33">
        <v>2.6770549400936003</v>
      </c>
    </row>
    <row r="15" spans="2:5" ht="18">
      <c r="B15" s="44" t="s">
        <v>127</v>
      </c>
      <c r="C15" s="32"/>
      <c r="D15" s="33"/>
    </row>
    <row r="16" spans="2:5" ht="18">
      <c r="B16" s="45" t="s">
        <v>128</v>
      </c>
      <c r="C16" s="32">
        <v>1056.1327033045202</v>
      </c>
      <c r="D16" s="33">
        <v>1111.7588876806701</v>
      </c>
    </row>
    <row r="17" spans="2:4" ht="18">
      <c r="B17" s="45" t="s">
        <v>129</v>
      </c>
      <c r="C17" s="32">
        <v>76.807992172646706</v>
      </c>
      <c r="D17" s="33">
        <v>93.026313909192481</v>
      </c>
    </row>
    <row r="18" spans="2:4" ht="36">
      <c r="B18" s="44" t="s">
        <v>130</v>
      </c>
      <c r="C18" s="32">
        <v>59.364552954616897</v>
      </c>
      <c r="D18" s="33">
        <v>167.15256142194102</v>
      </c>
    </row>
    <row r="19" spans="2:4" ht="18">
      <c r="B19" s="44" t="s">
        <v>131</v>
      </c>
      <c r="C19" s="32">
        <v>36.255526251219599</v>
      </c>
      <c r="D19" s="33">
        <v>44.137701256262197</v>
      </c>
    </row>
    <row r="20" spans="2:4" ht="18">
      <c r="B20" s="44" t="s">
        <v>132</v>
      </c>
      <c r="C20" s="32">
        <v>29.3135458902448</v>
      </c>
      <c r="D20" s="33">
        <v>57.5445078743914</v>
      </c>
    </row>
    <row r="21" spans="2:4" ht="18">
      <c r="B21" s="44" t="s">
        <v>133</v>
      </c>
      <c r="C21" s="32">
        <v>827.50136954504603</v>
      </c>
      <c r="D21" s="33">
        <v>713.44752975707809</v>
      </c>
    </row>
    <row r="22" spans="2:4" ht="18">
      <c r="B22" s="44" t="s">
        <v>134</v>
      </c>
      <c r="C22" s="32">
        <v>25.604351113084402</v>
      </c>
      <c r="D22" s="33">
        <v>9.5123684303646598</v>
      </c>
    </row>
    <row r="23" spans="2:4" ht="18">
      <c r="B23" s="47" t="s">
        <v>135</v>
      </c>
      <c r="C23" s="29">
        <v>10514.191729541801</v>
      </c>
      <c r="D23" s="30">
        <v>10637.282476959399</v>
      </c>
    </row>
    <row r="24" spans="2:4" ht="18">
      <c r="B24" s="38" t="s">
        <v>136</v>
      </c>
      <c r="C24" s="39"/>
      <c r="D24" s="40"/>
    </row>
    <row r="25" spans="2:4" ht="18">
      <c r="B25" s="44" t="s">
        <v>137</v>
      </c>
      <c r="C25" s="32"/>
      <c r="D25" s="33"/>
    </row>
    <row r="26" spans="2:4" ht="18">
      <c r="B26" s="45" t="s">
        <v>138</v>
      </c>
      <c r="C26" s="32"/>
      <c r="D26" s="33"/>
    </row>
    <row r="27" spans="2:4" ht="18">
      <c r="B27" s="46" t="s">
        <v>123</v>
      </c>
      <c r="C27" s="32">
        <v>-5697.7027935392598</v>
      </c>
      <c r="D27" s="33">
        <v>-5912.5596771249802</v>
      </c>
    </row>
    <row r="28" spans="2:4" ht="18">
      <c r="B28" s="46" t="s">
        <v>124</v>
      </c>
      <c r="C28" s="32">
        <v>-1186.71090967957</v>
      </c>
      <c r="D28" s="33">
        <v>-1091.59142406922</v>
      </c>
    </row>
    <row r="29" spans="2:4" ht="18">
      <c r="B29" s="46" t="s">
        <v>125</v>
      </c>
      <c r="C29" s="32">
        <v>1232.00730565555</v>
      </c>
      <c r="D29" s="33">
        <v>962.48672841144594</v>
      </c>
    </row>
    <row r="30" spans="2:4" ht="18">
      <c r="B30" s="45" t="s">
        <v>139</v>
      </c>
      <c r="C30" s="32">
        <v>-393.46346715180198</v>
      </c>
      <c r="D30" s="33">
        <v>-382.08735044376999</v>
      </c>
    </row>
    <row r="31" spans="2:4" ht="18">
      <c r="B31" s="44" t="s">
        <v>140</v>
      </c>
      <c r="C31" s="32">
        <v>342.66400405342597</v>
      </c>
      <c r="D31" s="33">
        <v>177.728687064562</v>
      </c>
    </row>
    <row r="32" spans="2:4" ht="18">
      <c r="B32" s="44" t="s">
        <v>141</v>
      </c>
      <c r="C32" s="32">
        <v>-28.2784180942704</v>
      </c>
      <c r="D32" s="33">
        <v>-29.300604590267898</v>
      </c>
    </row>
    <row r="33" spans="2:4" ht="18">
      <c r="B33" s="44" t="s">
        <v>142</v>
      </c>
      <c r="C33" s="32"/>
      <c r="D33" s="33"/>
    </row>
    <row r="34" spans="2:4" ht="18">
      <c r="B34" s="45" t="s">
        <v>143</v>
      </c>
      <c r="C34" s="32">
        <v>-2349.5181324922096</v>
      </c>
      <c r="D34" s="33">
        <v>-2243.5946880473402</v>
      </c>
    </row>
    <row r="35" spans="2:4" ht="18">
      <c r="B35" s="45" t="s">
        <v>144</v>
      </c>
      <c r="C35" s="32">
        <v>-375.40981207196296</v>
      </c>
      <c r="D35" s="33">
        <v>-362.76836713711401</v>
      </c>
    </row>
    <row r="36" spans="2:4" ht="18">
      <c r="B36" s="45" t="s">
        <v>145</v>
      </c>
      <c r="C36" s="32">
        <v>347.79001168666304</v>
      </c>
      <c r="D36" s="33">
        <v>358.110045631243</v>
      </c>
    </row>
    <row r="37" spans="2:4" ht="18">
      <c r="B37" s="44" t="s">
        <v>146</v>
      </c>
      <c r="C37" s="32">
        <v>5.3025765619600001E-4</v>
      </c>
      <c r="D37" s="33">
        <v>-1.8285963899202</v>
      </c>
    </row>
    <row r="38" spans="2:4" ht="18">
      <c r="B38" s="44" t="s">
        <v>147</v>
      </c>
      <c r="C38" s="32"/>
      <c r="D38" s="33"/>
    </row>
    <row r="39" spans="2:4" ht="18">
      <c r="B39" s="45" t="s">
        <v>128</v>
      </c>
      <c r="C39" s="32">
        <v>-470.70874567364899</v>
      </c>
      <c r="D39" s="33">
        <v>-447.22796557690498</v>
      </c>
    </row>
    <row r="40" spans="2:4" ht="18">
      <c r="B40" s="45" t="s">
        <v>148</v>
      </c>
      <c r="C40" s="32">
        <v>-13.781357596268899</v>
      </c>
      <c r="D40" s="33">
        <v>-31.1316189904502</v>
      </c>
    </row>
    <row r="41" spans="2:4" ht="36">
      <c r="B41" s="44" t="s">
        <v>149</v>
      </c>
      <c r="C41" s="32">
        <v>-259.32594093012398</v>
      </c>
      <c r="D41" s="33">
        <v>-21.2527819160393</v>
      </c>
    </row>
    <row r="42" spans="2:4" ht="18">
      <c r="B42" s="44" t="s">
        <v>150</v>
      </c>
      <c r="C42" s="32">
        <v>-94.308641775198595</v>
      </c>
      <c r="D42" s="33">
        <v>-157.12210617978198</v>
      </c>
    </row>
    <row r="43" spans="2:4" ht="18">
      <c r="B43" s="44" t="s">
        <v>151</v>
      </c>
      <c r="C43" s="32">
        <v>-60.687136405965504</v>
      </c>
      <c r="D43" s="33">
        <v>-67.923996608564394</v>
      </c>
    </row>
    <row r="44" spans="2:4" ht="18">
      <c r="B44" s="44" t="s">
        <v>152</v>
      </c>
      <c r="C44" s="32">
        <v>-801.46232369470204</v>
      </c>
      <c r="D44" s="33">
        <v>-702.15374085342103</v>
      </c>
    </row>
    <row r="45" spans="2:4" ht="18">
      <c r="B45" s="44" t="s">
        <v>153</v>
      </c>
      <c r="C45" s="32">
        <v>-35.346255080865497</v>
      </c>
      <c r="D45" s="33">
        <v>-25.433211895690601</v>
      </c>
    </row>
    <row r="46" spans="2:4" ht="18">
      <c r="B46" s="47" t="s">
        <v>154</v>
      </c>
      <c r="C46" s="29">
        <v>-9844.2420825325498</v>
      </c>
      <c r="D46" s="30">
        <v>-9977.6506687162109</v>
      </c>
    </row>
    <row r="47" spans="2:4" ht="18">
      <c r="B47" s="47" t="s">
        <v>155</v>
      </c>
      <c r="C47" s="29">
        <v>669.94964700925084</v>
      </c>
      <c r="D47" s="30">
        <v>659.63180824318806</v>
      </c>
    </row>
    <row r="48" spans="2:4" ht="20.100000000000001" customHeight="1">
      <c r="B48" s="28" t="s">
        <v>156</v>
      </c>
      <c r="C48" s="1"/>
      <c r="D48" s="51"/>
    </row>
    <row r="49" spans="2:4" ht="18">
      <c r="B49" s="44" t="s">
        <v>157</v>
      </c>
      <c r="C49" s="32">
        <v>143.65223980507901</v>
      </c>
      <c r="D49" s="33">
        <v>155.70953430896901</v>
      </c>
    </row>
    <row r="50" spans="2:4" ht="18">
      <c r="B50" s="44" t="s">
        <v>158</v>
      </c>
      <c r="C50" s="32">
        <v>-218.77535441872502</v>
      </c>
      <c r="D50" s="33">
        <v>-189.61242825457401</v>
      </c>
    </row>
    <row r="51" spans="2:4" ht="18">
      <c r="B51" s="44" t="s">
        <v>159</v>
      </c>
      <c r="C51" s="32"/>
      <c r="D51" s="33"/>
    </row>
    <row r="52" spans="2:4" ht="18">
      <c r="B52" s="45" t="s">
        <v>160</v>
      </c>
      <c r="C52" s="32">
        <v>26.7654175416375</v>
      </c>
      <c r="D52" s="33">
        <v>62.036192948232497</v>
      </c>
    </row>
    <row r="53" spans="2:4" ht="18">
      <c r="B53" s="45" t="s">
        <v>161</v>
      </c>
      <c r="C53" s="32">
        <v>-49.483228784739779</v>
      </c>
      <c r="D53" s="33">
        <v>-43.092998834356123</v>
      </c>
    </row>
    <row r="54" spans="2:4" ht="18">
      <c r="B54" s="44" t="s">
        <v>162</v>
      </c>
      <c r="C54" s="32"/>
      <c r="D54" s="33"/>
    </row>
    <row r="55" spans="2:4" ht="18">
      <c r="B55" s="45" t="s">
        <v>163</v>
      </c>
      <c r="C55" s="32">
        <v>2.9596110537642999</v>
      </c>
      <c r="D55" s="33">
        <v>2.2570224626219</v>
      </c>
    </row>
    <row r="56" spans="2:4" ht="18">
      <c r="B56" s="45" t="s">
        <v>164</v>
      </c>
      <c r="C56" s="32">
        <v>-0.01</v>
      </c>
      <c r="D56" s="33">
        <v>-4.7000419481030304</v>
      </c>
    </row>
    <row r="57" spans="2:4" ht="18">
      <c r="B57" s="44" t="s">
        <v>165</v>
      </c>
      <c r="C57" s="32">
        <v>6.2931747500000004</v>
      </c>
      <c r="D57" s="33">
        <v>1.1639999999999999</v>
      </c>
    </row>
    <row r="58" spans="2:4" ht="18">
      <c r="B58" s="44" t="s">
        <v>166</v>
      </c>
      <c r="C58" s="32">
        <v>-36.263983809999999</v>
      </c>
      <c r="D58" s="33">
        <v>-3.1923257</v>
      </c>
    </row>
    <row r="59" spans="2:4" ht="36">
      <c r="B59" s="44" t="s">
        <v>167</v>
      </c>
      <c r="C59" s="32">
        <v>0</v>
      </c>
      <c r="D59" s="33">
        <v>0</v>
      </c>
    </row>
    <row r="60" spans="2:4" ht="18">
      <c r="B60" s="47" t="s">
        <v>168</v>
      </c>
      <c r="C60" s="29">
        <v>-124.862123862985</v>
      </c>
      <c r="D60" s="30">
        <v>-19.431045017209399</v>
      </c>
    </row>
    <row r="61" spans="2:4" ht="18">
      <c r="B61" s="47" t="s">
        <v>169</v>
      </c>
      <c r="C61" s="29">
        <v>-8.6035755117208588</v>
      </c>
      <c r="D61" s="30">
        <v>-5.7966807047985807</v>
      </c>
    </row>
    <row r="62" spans="2:4" ht="18">
      <c r="B62" s="28" t="s">
        <v>170</v>
      </c>
      <c r="C62" s="29">
        <v>536.48394763457497</v>
      </c>
      <c r="D62" s="30">
        <v>634.40408252115299</v>
      </c>
    </row>
    <row r="63" spans="2:4" ht="18">
      <c r="B63" s="28" t="s">
        <v>171</v>
      </c>
      <c r="C63" s="29">
        <v>-130.42338007606099</v>
      </c>
      <c r="D63" s="30">
        <v>-144.28925378362402</v>
      </c>
    </row>
    <row r="64" spans="2:4" ht="18">
      <c r="B64" s="28" t="s">
        <v>172</v>
      </c>
      <c r="C64" s="29">
        <v>406.06056755851301</v>
      </c>
      <c r="D64" s="30">
        <v>490.114828737528</v>
      </c>
    </row>
    <row r="65" spans="2:4" ht="18">
      <c r="B65" s="28" t="s">
        <v>173</v>
      </c>
      <c r="C65" s="29">
        <v>0</v>
      </c>
      <c r="D65" s="30">
        <v>0</v>
      </c>
    </row>
    <row r="66" spans="2:4" ht="18">
      <c r="B66" s="28" t="s">
        <v>174</v>
      </c>
      <c r="C66" s="29">
        <v>406.06056755851301</v>
      </c>
      <c r="D66" s="30">
        <v>490.114828737528</v>
      </c>
    </row>
    <row r="67" spans="2:4" ht="18">
      <c r="B67" s="44" t="s">
        <v>175</v>
      </c>
      <c r="C67" s="32">
        <v>135.40745875146499</v>
      </c>
      <c r="D67" s="33">
        <v>126.11659579795601</v>
      </c>
    </row>
    <row r="68" spans="2:4" ht="18">
      <c r="B68" s="48" t="s">
        <v>176</v>
      </c>
      <c r="C68" s="36">
        <v>270.65311589729902</v>
      </c>
      <c r="D68" s="37">
        <v>363.998068387204</v>
      </c>
    </row>
    <row r="69" spans="2:4"/>
    <row r="70" spans="2:4" ht="18">
      <c r="B70" s="203" t="s">
        <v>240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0">
    <tabColor rgb="FFD81E05"/>
    <pageSetUpPr fitToPage="1"/>
  </sheetPr>
  <dimension ref="A1:AA69"/>
  <sheetViews>
    <sheetView showGridLines="0" showRowColHeaders="0" zoomScale="70" zoomScaleNormal="70" workbookViewId="0">
      <selection activeCell="T10" sqref="T10"/>
    </sheetView>
  </sheetViews>
  <sheetFormatPr baseColWidth="10" defaultColWidth="0" defaultRowHeight="15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1:23"/>
    <row r="2" spans="1:23" s="114" customFormat="1" ht="50.1" customHeight="1">
      <c r="A2" s="4"/>
      <c r="B2" s="111" t="str">
        <f>+CONCATENATE(Index!$B$11&amp;" - "&amp;Index!$B$5)</f>
        <v>Cuenta de Resultados por Unidades de Negocio - 06M 2021</v>
      </c>
      <c r="C2" s="112"/>
      <c r="D2" s="112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ht="68.45" customHeight="1">
      <c r="B3" s="3"/>
    </row>
    <row r="4" spans="1:23" ht="27.95" customHeight="1">
      <c r="B4" s="3"/>
      <c r="C4" s="214" t="s">
        <v>0</v>
      </c>
      <c r="D4" s="215"/>
      <c r="E4" s="214" t="s">
        <v>97</v>
      </c>
      <c r="F4" s="215"/>
      <c r="G4" s="214" t="s">
        <v>98</v>
      </c>
      <c r="H4" s="215"/>
      <c r="I4" s="214" t="s">
        <v>177</v>
      </c>
      <c r="J4" s="215"/>
      <c r="K4" s="214" t="s">
        <v>99</v>
      </c>
      <c r="L4" s="215"/>
      <c r="M4" s="214" t="s">
        <v>100</v>
      </c>
      <c r="N4" s="215"/>
      <c r="O4" s="214" t="s">
        <v>206</v>
      </c>
      <c r="P4" s="215"/>
      <c r="Q4" s="214" t="s">
        <v>3</v>
      </c>
      <c r="R4" s="215"/>
      <c r="S4" s="214" t="s">
        <v>101</v>
      </c>
      <c r="T4" s="215"/>
      <c r="U4" s="214" t="s">
        <v>1</v>
      </c>
      <c r="V4" s="215"/>
    </row>
    <row r="5" spans="1:23" s="5" customFormat="1" ht="36" customHeight="1">
      <c r="B5" s="6"/>
      <c r="C5" s="66" t="s">
        <v>248</v>
      </c>
      <c r="D5" s="66" t="s">
        <v>247</v>
      </c>
      <c r="E5" s="66" t="s">
        <v>248</v>
      </c>
      <c r="F5" s="66" t="s">
        <v>247</v>
      </c>
      <c r="G5" s="66" t="s">
        <v>248</v>
      </c>
      <c r="H5" s="66" t="s">
        <v>247</v>
      </c>
      <c r="I5" s="66" t="s">
        <v>248</v>
      </c>
      <c r="J5" s="66" t="s">
        <v>247</v>
      </c>
      <c r="K5" s="66" t="s">
        <v>248</v>
      </c>
      <c r="L5" s="66" t="s">
        <v>247</v>
      </c>
      <c r="M5" s="66" t="s">
        <v>248</v>
      </c>
      <c r="N5" s="66" t="s">
        <v>247</v>
      </c>
      <c r="O5" s="66" t="s">
        <v>248</v>
      </c>
      <c r="P5" s="66" t="s">
        <v>247</v>
      </c>
      <c r="Q5" s="66" t="s">
        <v>248</v>
      </c>
      <c r="R5" s="66" t="s">
        <v>247</v>
      </c>
      <c r="S5" s="66" t="s">
        <v>248</v>
      </c>
      <c r="T5" s="66" t="s">
        <v>247</v>
      </c>
      <c r="U5" s="66" t="s">
        <v>248</v>
      </c>
      <c r="V5" s="66" t="s">
        <v>247</v>
      </c>
    </row>
    <row r="6" spans="1:23" ht="18" customHeight="1">
      <c r="B6" s="7" t="s">
        <v>77</v>
      </c>
      <c r="C6" s="8">
        <v>3090.8113509599998</v>
      </c>
      <c r="D6" s="8">
        <v>3249.79064754</v>
      </c>
      <c r="E6" s="8">
        <v>1002.0285130639801</v>
      </c>
      <c r="F6" s="8">
        <v>1044.2808854852699</v>
      </c>
      <c r="G6" s="8">
        <v>1114.3656533703499</v>
      </c>
      <c r="H6" s="8">
        <v>1024.83161186143</v>
      </c>
      <c r="I6" s="8">
        <v>643.05186206437702</v>
      </c>
      <c r="J6" s="8">
        <v>564.80445460913904</v>
      </c>
      <c r="K6" s="8">
        <v>608.91946088070597</v>
      </c>
      <c r="L6" s="8">
        <v>640.81448778284096</v>
      </c>
      <c r="M6" s="8">
        <v>644.12127311731092</v>
      </c>
      <c r="N6" s="8">
        <v>1158.59654947181</v>
      </c>
      <c r="O6" s="8">
        <v>2681.5386273726999</v>
      </c>
      <c r="P6" s="8">
        <v>2955.5091727547301</v>
      </c>
      <c r="Q6" s="8">
        <v>337.68216428665198</v>
      </c>
      <c r="R6" s="8">
        <v>246.93547176999999</v>
      </c>
      <c r="S6" s="8">
        <v>-1359.6913484506458</v>
      </c>
      <c r="T6" s="8">
        <v>-1538.9122628319199</v>
      </c>
      <c r="U6" s="8">
        <v>8762.8275566654302</v>
      </c>
      <c r="V6" s="8">
        <v>9346.6510184433009</v>
      </c>
    </row>
    <row r="7" spans="1:23" ht="18" customHeight="1">
      <c r="B7" s="9" t="s">
        <v>78</v>
      </c>
      <c r="C7" s="10">
        <v>2163.9552029400002</v>
      </c>
      <c r="D7" s="10">
        <v>2255.7682845999998</v>
      </c>
      <c r="E7" s="10">
        <v>705.98813495333206</v>
      </c>
      <c r="F7" s="10">
        <v>639.66851203680005</v>
      </c>
      <c r="G7" s="10">
        <v>833.29969512572802</v>
      </c>
      <c r="H7" s="10">
        <v>739.09953369581694</v>
      </c>
      <c r="I7" s="10">
        <v>435.77158634646202</v>
      </c>
      <c r="J7" s="10">
        <v>380.90476090579699</v>
      </c>
      <c r="K7" s="10">
        <v>294.52075013017003</v>
      </c>
      <c r="L7" s="10">
        <v>299.615929409665</v>
      </c>
      <c r="M7" s="10">
        <v>391.03544949910599</v>
      </c>
      <c r="N7" s="10">
        <v>405.452044230041</v>
      </c>
      <c r="O7" s="10">
        <v>1317.54258660812</v>
      </c>
      <c r="P7" s="10">
        <v>1388.8355792314301</v>
      </c>
      <c r="Q7" s="10">
        <v>272.853995467174</v>
      </c>
      <c r="R7" s="10">
        <v>201.41160626000001</v>
      </c>
      <c r="S7" s="10">
        <v>0.66468073606773714</v>
      </c>
      <c r="T7" s="10">
        <v>2.0232265076707119</v>
      </c>
      <c r="U7" s="10">
        <v>6415.6320818061595</v>
      </c>
      <c r="V7" s="10">
        <v>6312.7794768772201</v>
      </c>
    </row>
    <row r="8" spans="1:23" ht="21.75" customHeight="1">
      <c r="B8" s="9" t="s">
        <v>79</v>
      </c>
      <c r="C8" s="10">
        <v>-1531.2618632737801</v>
      </c>
      <c r="D8" s="10">
        <v>-1608.8384681122</v>
      </c>
      <c r="E8" s="10">
        <v>-377.29334928815598</v>
      </c>
      <c r="F8" s="10">
        <v>-324.75242763797598</v>
      </c>
      <c r="G8" s="10">
        <v>-564.069217399482</v>
      </c>
      <c r="H8" s="10">
        <v>-484.66440311090599</v>
      </c>
      <c r="I8" s="10">
        <v>-312.63715993373455</v>
      </c>
      <c r="J8" s="10">
        <v>-272.37913172724154</v>
      </c>
      <c r="K8" s="10">
        <v>-162.19989052530184</v>
      </c>
      <c r="L8" s="10">
        <v>-175.34283128260964</v>
      </c>
      <c r="M8" s="10">
        <v>-239.15311232900072</v>
      </c>
      <c r="N8" s="10">
        <v>-289.80820767199941</v>
      </c>
      <c r="O8" s="10">
        <v>-993.49349216340295</v>
      </c>
      <c r="P8" s="10">
        <v>-901.96196854456502</v>
      </c>
      <c r="Q8" s="10">
        <v>-154.303836077661</v>
      </c>
      <c r="R8" s="10">
        <v>-102.57680765000001</v>
      </c>
      <c r="S8" s="10">
        <v>-0.72295370802089565</v>
      </c>
      <c r="T8" s="10">
        <v>-5.179347136442618</v>
      </c>
      <c r="U8" s="10">
        <v>-4335.1348746985404</v>
      </c>
      <c r="V8" s="10">
        <v>-4165.5035928739399</v>
      </c>
    </row>
    <row r="9" spans="1:23" ht="18" customHeight="1">
      <c r="B9" s="9" t="s">
        <v>80</v>
      </c>
      <c r="C9" s="10">
        <v>-467.599126967058</v>
      </c>
      <c r="D9" s="10">
        <v>-479.633866558097</v>
      </c>
      <c r="E9" s="10">
        <v>-249.76628192995801</v>
      </c>
      <c r="F9" s="10">
        <v>-225.82145609041899</v>
      </c>
      <c r="G9" s="10">
        <v>-267.260855068441</v>
      </c>
      <c r="H9" s="10">
        <v>-238.21281935057399</v>
      </c>
      <c r="I9" s="10">
        <v>-106.99639858010499</v>
      </c>
      <c r="J9" s="10">
        <v>-112.05219675359899</v>
      </c>
      <c r="K9" s="10">
        <v>-116.351248100134</v>
      </c>
      <c r="L9" s="10">
        <v>-105.525177370595</v>
      </c>
      <c r="M9" s="10">
        <v>-99.265392509294003</v>
      </c>
      <c r="N9" s="10">
        <v>-88.797600234299608</v>
      </c>
      <c r="O9" s="10">
        <v>-410.87204164226</v>
      </c>
      <c r="P9" s="10">
        <v>-410.85155114161199</v>
      </c>
      <c r="Q9" s="10">
        <v>-112.273433153632</v>
      </c>
      <c r="R9" s="10">
        <v>-89.646509090000094</v>
      </c>
      <c r="S9" s="10">
        <v>2.4318673358520471</v>
      </c>
      <c r="T9" s="10">
        <v>1.8540121643462335</v>
      </c>
      <c r="U9" s="10">
        <v>-1827.9529106150301</v>
      </c>
      <c r="V9" s="10">
        <v>-1748.6871644248499</v>
      </c>
    </row>
    <row r="10" spans="1:23" ht="18" customHeight="1">
      <c r="B10" s="9" t="s">
        <v>81</v>
      </c>
      <c r="C10" s="10">
        <v>-31.763539720000001</v>
      </c>
      <c r="D10" s="10">
        <v>-82.786692299999999</v>
      </c>
      <c r="E10" s="10">
        <v>-9.7861920441135203E-2</v>
      </c>
      <c r="F10" s="10">
        <v>2.5218808076756503E-2</v>
      </c>
      <c r="G10" s="10">
        <v>5.3107133324699998</v>
      </c>
      <c r="H10" s="10">
        <v>4.5155428113599898</v>
      </c>
      <c r="I10" s="10">
        <v>-3.3520930096658401</v>
      </c>
      <c r="J10" s="10">
        <v>-3.1962685611105397</v>
      </c>
      <c r="K10" s="10">
        <v>1.9828380118062996</v>
      </c>
      <c r="L10" s="10">
        <v>4.3455903858507989</v>
      </c>
      <c r="M10" s="10">
        <v>-5.0969181804883172</v>
      </c>
      <c r="N10" s="10">
        <v>-0.42177043400597086</v>
      </c>
      <c r="O10" s="10">
        <v>-1.0717517211456529</v>
      </c>
      <c r="P10" s="10">
        <v>-3.9004991641733699</v>
      </c>
      <c r="Q10" s="10">
        <v>-7.1798423675476997</v>
      </c>
      <c r="R10" s="10">
        <v>-8.5369793499999904</v>
      </c>
      <c r="S10" s="10">
        <v>-3.664963291555523E-2</v>
      </c>
      <c r="T10" s="10">
        <v>-0.10669556543550061</v>
      </c>
      <c r="U10" s="10">
        <v>-41.305105207927902</v>
      </c>
      <c r="V10" s="10">
        <v>-90.062553369437822</v>
      </c>
    </row>
    <row r="11" spans="1:23" s="13" customFormat="1" ht="18" customHeight="1">
      <c r="B11" s="11" t="s">
        <v>82</v>
      </c>
      <c r="C11" s="12">
        <v>133.33067297916202</v>
      </c>
      <c r="D11" s="12">
        <v>84.50925762970283</v>
      </c>
      <c r="E11" s="12">
        <v>78.830641814776939</v>
      </c>
      <c r="F11" s="12">
        <v>89.119847116481836</v>
      </c>
      <c r="G11" s="12">
        <v>7.2803359902750184</v>
      </c>
      <c r="H11" s="12">
        <v>20.737854045696945</v>
      </c>
      <c r="I11" s="12">
        <v>12.78593482295663</v>
      </c>
      <c r="J11" s="12">
        <v>-6.7228361361540827</v>
      </c>
      <c r="K11" s="12">
        <v>17.95244951654049</v>
      </c>
      <c r="L11" s="12">
        <v>23.093511142311158</v>
      </c>
      <c r="M11" s="12">
        <v>47.520026480322954</v>
      </c>
      <c r="N11" s="12">
        <v>26.424465889736005</v>
      </c>
      <c r="O11" s="12">
        <v>-87.89469891868859</v>
      </c>
      <c r="P11" s="12">
        <v>72.121560381079689</v>
      </c>
      <c r="Q11" s="12">
        <v>-0.90311613166669957</v>
      </c>
      <c r="R11" s="12">
        <v>0.65131016999992219</v>
      </c>
      <c r="S11" s="12">
        <v>2.3369447309822888</v>
      </c>
      <c r="T11" s="12">
        <v>-1.4088040298611733</v>
      </c>
      <c r="U11" s="12">
        <v>211.23919128466105</v>
      </c>
      <c r="V11" s="12">
        <v>308.52616620899249</v>
      </c>
    </row>
    <row r="12" spans="1:23" ht="18" customHeight="1">
      <c r="B12" s="9" t="s">
        <v>83</v>
      </c>
      <c r="C12" s="10">
        <v>63.48233618388619</v>
      </c>
      <c r="D12" s="10">
        <v>74.326061288421002</v>
      </c>
      <c r="E12" s="10">
        <v>37.659447800828026</v>
      </c>
      <c r="F12" s="10">
        <v>21.423535645206819</v>
      </c>
      <c r="G12" s="10">
        <v>61.866570370494905</v>
      </c>
      <c r="H12" s="10">
        <v>46.57363525434927</v>
      </c>
      <c r="I12" s="10">
        <v>20.233594930965197</v>
      </c>
      <c r="J12" s="10">
        <v>27.6133132129881</v>
      </c>
      <c r="K12" s="10">
        <v>29.468062898076198</v>
      </c>
      <c r="L12" s="10">
        <v>27.502540358618919</v>
      </c>
      <c r="M12" s="10">
        <v>14.6530521217081</v>
      </c>
      <c r="N12" s="10">
        <v>15.488813077125799</v>
      </c>
      <c r="O12" s="10">
        <v>24.175325448575894</v>
      </c>
      <c r="P12" s="10">
        <v>32.282556094951929</v>
      </c>
      <c r="Q12" s="10">
        <v>1.4324107590110258</v>
      </c>
      <c r="R12" s="10">
        <v>3.6050390499999994</v>
      </c>
      <c r="S12" s="10">
        <v>1.1306332008543813</v>
      </c>
      <c r="T12" s="10">
        <v>-18.02489536093535</v>
      </c>
      <c r="U12" s="10">
        <v>254.10143371439992</v>
      </c>
      <c r="V12" s="10">
        <v>230.79059862072646</v>
      </c>
    </row>
    <row r="13" spans="1:23" ht="18" customHeight="1">
      <c r="B13" s="14" t="s">
        <v>84</v>
      </c>
      <c r="C13" s="15">
        <v>-15.522330949999999</v>
      </c>
      <c r="D13" s="15">
        <v>-25.263049890000001</v>
      </c>
      <c r="E13" s="15">
        <v>-6.8223016259999991E-2</v>
      </c>
      <c r="F13" s="15">
        <v>-1.3399722784999998E-3</v>
      </c>
      <c r="G13" s="15">
        <v>-4.7038004316799995</v>
      </c>
      <c r="H13" s="15">
        <v>-0.32170533872000001</v>
      </c>
      <c r="I13" s="15">
        <v>-1.6032677100138502</v>
      </c>
      <c r="J13" s="15">
        <v>-1.1367352928778709</v>
      </c>
      <c r="K13" s="15">
        <v>-1.0209247398700001</v>
      </c>
      <c r="L13" s="15">
        <v>-0.27665640010831</v>
      </c>
      <c r="M13" s="15">
        <v>-0.2557759545955689</v>
      </c>
      <c r="N13" s="15">
        <v>-0.15434617279706461</v>
      </c>
      <c r="O13" s="15">
        <v>-4.0504636129813703</v>
      </c>
      <c r="P13" s="15">
        <v>-0.42497826613130696</v>
      </c>
      <c r="Q13" s="15">
        <v>0</v>
      </c>
      <c r="R13" s="15">
        <v>0</v>
      </c>
      <c r="S13" s="15">
        <v>7.2779999999999898</v>
      </c>
      <c r="T13" s="15">
        <v>-1.560000000006039E-2</v>
      </c>
      <c r="U13" s="15">
        <v>-19.946786415400798</v>
      </c>
      <c r="V13" s="15">
        <v>-27.594411332913108</v>
      </c>
    </row>
    <row r="14" spans="1:23" ht="18" customHeight="1">
      <c r="B14" s="16" t="s">
        <v>85</v>
      </c>
      <c r="C14" s="64">
        <v>181.29067821304821</v>
      </c>
      <c r="D14" s="64">
        <v>133.57226902812386</v>
      </c>
      <c r="E14" s="64">
        <v>116.42186659934497</v>
      </c>
      <c r="F14" s="64">
        <v>110.54204278941016</v>
      </c>
      <c r="G14" s="64">
        <v>64.443105929089924</v>
      </c>
      <c r="H14" s="64">
        <v>66.989783961326225</v>
      </c>
      <c r="I14" s="64">
        <v>31.416262043907981</v>
      </c>
      <c r="J14" s="64">
        <v>19.753741783956148</v>
      </c>
      <c r="K14" s="64">
        <v>46.399587674746691</v>
      </c>
      <c r="L14" s="64">
        <v>50.319395100821765</v>
      </c>
      <c r="M14" s="64">
        <v>61.917302647435484</v>
      </c>
      <c r="N14" s="64">
        <v>41.758932794064741</v>
      </c>
      <c r="O14" s="64">
        <v>-67.769837083094075</v>
      </c>
      <c r="P14" s="64">
        <v>103.97913820990031</v>
      </c>
      <c r="Q14" s="64">
        <v>0.5292946273443262</v>
      </c>
      <c r="R14" s="64">
        <v>4.2563492199999216</v>
      </c>
      <c r="S14" s="64">
        <v>10.745577931836623</v>
      </c>
      <c r="T14" s="64">
        <v>-19.449299390796583</v>
      </c>
      <c r="U14" s="64">
        <v>445.39383858366017</v>
      </c>
      <c r="V14" s="64">
        <v>511.72235349680585</v>
      </c>
    </row>
    <row r="15" spans="1:23" ht="18" customHeight="1">
      <c r="B15" s="17" t="s">
        <v>77</v>
      </c>
      <c r="C15" s="18">
        <v>886.90243162000002</v>
      </c>
      <c r="D15" s="18">
        <v>1001.71473593</v>
      </c>
      <c r="E15" s="18">
        <v>609.99159374818692</v>
      </c>
      <c r="F15" s="18">
        <v>551.269922732895</v>
      </c>
      <c r="G15" s="18">
        <v>1.47778542451822</v>
      </c>
      <c r="H15" s="18">
        <v>0.48888836071549502</v>
      </c>
      <c r="I15" s="18">
        <v>132.74158762627201</v>
      </c>
      <c r="J15" s="18">
        <v>172.873441616185</v>
      </c>
      <c r="K15" s="18">
        <v>117.860546536391</v>
      </c>
      <c r="L15" s="18">
        <v>115.194235636624</v>
      </c>
      <c r="M15" s="18">
        <v>242.44580788437099</v>
      </c>
      <c r="N15" s="18">
        <v>188.398980384688</v>
      </c>
      <c r="O15" s="18">
        <v>228.43373748365198</v>
      </c>
      <c r="P15" s="18">
        <v>285.93168669980901</v>
      </c>
      <c r="Q15" s="18">
        <v>0</v>
      </c>
      <c r="R15" s="18">
        <v>0</v>
      </c>
      <c r="S15" s="18">
        <v>2.4585608158957939E-2</v>
      </c>
      <c r="T15" s="18">
        <v>0.10394628210342489</v>
      </c>
      <c r="U15" s="18">
        <v>2219.87807593155</v>
      </c>
      <c r="V15" s="18">
        <v>2315.97583764302</v>
      </c>
    </row>
    <row r="16" spans="1:23" ht="18" customHeight="1">
      <c r="B16" s="9" t="s">
        <v>78</v>
      </c>
      <c r="C16" s="10">
        <v>844.06606041999999</v>
      </c>
      <c r="D16" s="10">
        <v>965.23526063000008</v>
      </c>
      <c r="E16" s="10">
        <v>534.07438390954303</v>
      </c>
      <c r="F16" s="10">
        <v>487.77076182121499</v>
      </c>
      <c r="G16" s="10">
        <v>2.2558278515377603</v>
      </c>
      <c r="H16" s="10">
        <v>1.58350558582395</v>
      </c>
      <c r="I16" s="10">
        <v>129.59546838781401</v>
      </c>
      <c r="J16" s="10">
        <v>169.34409097454002</v>
      </c>
      <c r="K16" s="10">
        <v>82.954621070597909</v>
      </c>
      <c r="L16" s="10">
        <v>90.271792684986991</v>
      </c>
      <c r="M16" s="10">
        <v>189.06957116699201</v>
      </c>
      <c r="N16" s="10">
        <v>139.90034364320098</v>
      </c>
      <c r="O16" s="10">
        <v>201.94223015220399</v>
      </c>
      <c r="P16" s="10">
        <v>271.080458411991</v>
      </c>
      <c r="Q16" s="10">
        <v>0</v>
      </c>
      <c r="R16" s="10">
        <v>0</v>
      </c>
      <c r="S16" s="10">
        <v>2.0466775431515316E-2</v>
      </c>
      <c r="T16" s="10">
        <v>5.9861060401774011E-2</v>
      </c>
      <c r="U16" s="10">
        <v>1983.9786297341202</v>
      </c>
      <c r="V16" s="10">
        <v>2125.2460748121603</v>
      </c>
    </row>
    <row r="17" spans="2:22" ht="18" customHeight="1">
      <c r="B17" s="9" t="s">
        <v>79</v>
      </c>
      <c r="C17" s="10">
        <v>-735.83720219999998</v>
      </c>
      <c r="D17" s="10">
        <v>-1150.7147937499999</v>
      </c>
      <c r="E17" s="10">
        <v>-197.37694319850499</v>
      </c>
      <c r="F17" s="10">
        <v>-291.79445133487479</v>
      </c>
      <c r="G17" s="10">
        <v>-0.575296942833188</v>
      </c>
      <c r="H17" s="10">
        <v>-0.45835632103124102</v>
      </c>
      <c r="I17" s="10">
        <v>-53.109706924728386</v>
      </c>
      <c r="J17" s="10">
        <v>-212.26417222077671</v>
      </c>
      <c r="K17" s="10">
        <v>-75.889373174346701</v>
      </c>
      <c r="L17" s="10">
        <v>-87.741675161937735</v>
      </c>
      <c r="M17" s="10">
        <v>-150.14331301641033</v>
      </c>
      <c r="N17" s="10">
        <v>-120.91956645031495</v>
      </c>
      <c r="O17" s="10">
        <v>-183.40325509194827</v>
      </c>
      <c r="P17" s="10">
        <v>-245.84940909585666</v>
      </c>
      <c r="Q17" s="10">
        <v>0</v>
      </c>
      <c r="R17" s="10">
        <v>0</v>
      </c>
      <c r="S17" s="10">
        <v>-1.431350861281544E-2</v>
      </c>
      <c r="T17" s="10">
        <v>-7.7623543502944814E-2</v>
      </c>
      <c r="U17" s="10">
        <v>-1396.3494040573846</v>
      </c>
      <c r="V17" s="10">
        <v>-2109.8200478782951</v>
      </c>
    </row>
    <row r="18" spans="2:22" ht="18" customHeight="1">
      <c r="B18" s="9" t="s">
        <v>80</v>
      </c>
      <c r="C18" s="10">
        <v>-123.15016983</v>
      </c>
      <c r="D18" s="10">
        <v>-124.12001651</v>
      </c>
      <c r="E18" s="10">
        <v>-271.81012948801896</v>
      </c>
      <c r="F18" s="10">
        <v>-222.84858244771101</v>
      </c>
      <c r="G18" s="10">
        <v>-1.27280554095926</v>
      </c>
      <c r="H18" s="10">
        <v>-0.85683936787452608</v>
      </c>
      <c r="I18" s="10">
        <v>-10.889351479712799</v>
      </c>
      <c r="J18" s="10">
        <v>-11.2788143505457</v>
      </c>
      <c r="K18" s="10">
        <v>-43.669321548558798</v>
      </c>
      <c r="L18" s="10">
        <v>-44.807788157472103</v>
      </c>
      <c r="M18" s="10">
        <v>-41.397228796921297</v>
      </c>
      <c r="N18" s="10">
        <v>-51.168136517977103</v>
      </c>
      <c r="O18" s="10">
        <v>-56.9896939959051</v>
      </c>
      <c r="P18" s="10">
        <v>-42.955197193739302</v>
      </c>
      <c r="Q18" s="10">
        <v>0</v>
      </c>
      <c r="R18" s="10">
        <v>0</v>
      </c>
      <c r="S18" s="10">
        <v>-6.3215824027338385E-3</v>
      </c>
      <c r="T18" s="10">
        <v>-1.5304705830402237</v>
      </c>
      <c r="U18" s="10">
        <v>-549.18502226247892</v>
      </c>
      <c r="V18" s="10">
        <v>-499.56584512835997</v>
      </c>
    </row>
    <row r="19" spans="2:22" ht="18" customHeight="1">
      <c r="B19" s="9" t="s">
        <v>81</v>
      </c>
      <c r="C19" s="10">
        <v>-14.48003789</v>
      </c>
      <c r="D19" s="10">
        <v>-20.63514777</v>
      </c>
      <c r="E19" s="10">
        <v>-0.49143697980943302</v>
      </c>
      <c r="F19" s="10">
        <v>3.7690368723339987E-2</v>
      </c>
      <c r="G19" s="10">
        <v>0</v>
      </c>
      <c r="H19" s="10">
        <v>0</v>
      </c>
      <c r="I19" s="10">
        <v>0.32272893099524202</v>
      </c>
      <c r="J19" s="10">
        <v>0.37628294857716998</v>
      </c>
      <c r="K19" s="10">
        <v>-0.36147907111273297</v>
      </c>
      <c r="L19" s="10">
        <v>-1.905902672084878</v>
      </c>
      <c r="M19" s="10">
        <v>-1.548436974930115</v>
      </c>
      <c r="N19" s="10">
        <v>-1.4356359331166446</v>
      </c>
      <c r="O19" s="10">
        <v>-0.188802357282187</v>
      </c>
      <c r="P19" s="10">
        <v>-0.88220730646164003</v>
      </c>
      <c r="Q19" s="10">
        <v>0</v>
      </c>
      <c r="R19" s="10">
        <v>0</v>
      </c>
      <c r="S19" s="10">
        <v>-5.4597391195629341E-4</v>
      </c>
      <c r="T19" s="10">
        <v>1.5230688102800294</v>
      </c>
      <c r="U19" s="10">
        <v>-16.748010316051182</v>
      </c>
      <c r="V19" s="10">
        <v>-22.921851554082622</v>
      </c>
    </row>
    <row r="20" spans="2:22" ht="18" customHeight="1">
      <c r="B20" s="11" t="s">
        <v>82</v>
      </c>
      <c r="C20" s="12">
        <v>-29.401349499999988</v>
      </c>
      <c r="D20" s="12">
        <v>-330.23469739999985</v>
      </c>
      <c r="E20" s="12">
        <v>64.395874243209647</v>
      </c>
      <c r="F20" s="12">
        <v>-26.834581592647474</v>
      </c>
      <c r="G20" s="12">
        <v>0.40772536774531232</v>
      </c>
      <c r="H20" s="12">
        <v>0.26830989691818297</v>
      </c>
      <c r="I20" s="12">
        <v>65.919138914368062</v>
      </c>
      <c r="J20" s="12">
        <v>-53.822612648205222</v>
      </c>
      <c r="K20" s="12">
        <v>-36.965552723420323</v>
      </c>
      <c r="L20" s="12">
        <v>-44.183573306507725</v>
      </c>
      <c r="M20" s="12">
        <v>-4.0194076212697381</v>
      </c>
      <c r="N20" s="12">
        <v>-33.622995258207709</v>
      </c>
      <c r="O20" s="12">
        <v>-38.639521292931562</v>
      </c>
      <c r="P20" s="12">
        <v>-18.606355184066597</v>
      </c>
      <c r="Q20" s="12">
        <v>0</v>
      </c>
      <c r="R20" s="12">
        <v>0</v>
      </c>
      <c r="S20" s="12">
        <v>-7.1428949593865809E-4</v>
      </c>
      <c r="T20" s="12">
        <v>-2.516425586136517E-2</v>
      </c>
      <c r="U20" s="12">
        <v>21.69619309820548</v>
      </c>
      <c r="V20" s="12">
        <v>-507.0616697485774</v>
      </c>
    </row>
    <row r="21" spans="2:22" ht="18" customHeight="1">
      <c r="B21" s="19" t="s">
        <v>86</v>
      </c>
      <c r="C21" s="20">
        <v>153.46314493107201</v>
      </c>
      <c r="D21" s="20">
        <v>488.28680384914907</v>
      </c>
      <c r="E21" s="20">
        <v>18.691248763844996</v>
      </c>
      <c r="F21" s="20">
        <v>24.149831955612303</v>
      </c>
      <c r="G21" s="20">
        <v>0.19950374146523697</v>
      </c>
      <c r="H21" s="20">
        <v>0.22976977018785533</v>
      </c>
      <c r="I21" s="20">
        <v>-58.646463406455908</v>
      </c>
      <c r="J21" s="20">
        <v>61.476417574638909</v>
      </c>
      <c r="K21" s="20">
        <v>37.050983119259598</v>
      </c>
      <c r="L21" s="20">
        <v>37.519893784109556</v>
      </c>
      <c r="M21" s="20">
        <v>15.989976556091028</v>
      </c>
      <c r="N21" s="20">
        <v>19.576999373615497</v>
      </c>
      <c r="O21" s="20">
        <v>36.141563173996197</v>
      </c>
      <c r="P21" s="20">
        <v>23.66364953004754</v>
      </c>
      <c r="Q21" s="20">
        <v>0</v>
      </c>
      <c r="R21" s="20">
        <v>0</v>
      </c>
      <c r="S21" s="20">
        <v>-3.0341551866129635E-2</v>
      </c>
      <c r="T21" s="20">
        <v>6.7758657568308997E-2</v>
      </c>
      <c r="U21" s="20">
        <v>202.85961532740703</v>
      </c>
      <c r="V21" s="20">
        <v>654.9711244949292</v>
      </c>
    </row>
    <row r="22" spans="2:22" ht="18" customHeight="1">
      <c r="B22" s="16" t="s">
        <v>87</v>
      </c>
      <c r="C22" s="64">
        <v>124.06179543107203</v>
      </c>
      <c r="D22" s="64">
        <v>158.05210644914922</v>
      </c>
      <c r="E22" s="64">
        <v>83.087123007054643</v>
      </c>
      <c r="F22" s="64">
        <v>-2.6847496370351713</v>
      </c>
      <c r="G22" s="64">
        <v>0.60722910921054929</v>
      </c>
      <c r="H22" s="64">
        <v>0.49807966710603829</v>
      </c>
      <c r="I22" s="64">
        <v>7.2726755079121546</v>
      </c>
      <c r="J22" s="64">
        <v>7.6538049264336863</v>
      </c>
      <c r="K22" s="64">
        <v>8.5430395839274809E-2</v>
      </c>
      <c r="L22" s="64">
        <v>-6.6636795223981693</v>
      </c>
      <c r="M22" s="64">
        <v>11.970568934821291</v>
      </c>
      <c r="N22" s="64">
        <v>-14.045995884592212</v>
      </c>
      <c r="O22" s="64">
        <v>-2.4979581189353652</v>
      </c>
      <c r="P22" s="64">
        <v>5.0572943459809423</v>
      </c>
      <c r="Q22" s="64">
        <v>0</v>
      </c>
      <c r="R22" s="64">
        <v>0</v>
      </c>
      <c r="S22" s="64">
        <v>-3.1055841362078951E-2</v>
      </c>
      <c r="T22" s="64">
        <v>4.2594401706943827E-2</v>
      </c>
      <c r="U22" s="64">
        <v>224.5558084256125</v>
      </c>
      <c r="V22" s="64">
        <v>147.9094547463518</v>
      </c>
    </row>
    <row r="23" spans="2:22" ht="18" customHeight="1">
      <c r="B23" s="16" t="s">
        <v>88</v>
      </c>
      <c r="C23" s="64">
        <v>20.100995045000019</v>
      </c>
      <c r="D23" s="64">
        <v>26.520860030000012</v>
      </c>
      <c r="E23" s="64">
        <v>2.9295337794989993</v>
      </c>
      <c r="F23" s="64">
        <v>10.096107502478892</v>
      </c>
      <c r="G23" s="64">
        <v>-1.1235707261933603</v>
      </c>
      <c r="H23" s="64">
        <v>-1.1687006223067997</v>
      </c>
      <c r="I23" s="64">
        <v>-0.26170481480654123</v>
      </c>
      <c r="J23" s="64">
        <v>-0.15159107554868206</v>
      </c>
      <c r="K23" s="64">
        <v>0.87205017925999984</v>
      </c>
      <c r="L23" s="64">
        <v>1.3160147610099993</v>
      </c>
      <c r="M23" s="64">
        <v>-2.3330581383968299</v>
      </c>
      <c r="N23" s="64">
        <v>0.95679986361893454</v>
      </c>
      <c r="O23" s="64">
        <v>0</v>
      </c>
      <c r="P23" s="64">
        <v>0</v>
      </c>
      <c r="Q23" s="64">
        <v>-8.1738268800980656</v>
      </c>
      <c r="R23" s="64">
        <v>-2.1008658443537351</v>
      </c>
      <c r="S23" s="64">
        <v>-136.87254230724955</v>
      </c>
      <c r="T23" s="64">
        <v>-54.899669632107326</v>
      </c>
      <c r="U23" s="64">
        <v>-124.86212386298533</v>
      </c>
      <c r="V23" s="64">
        <v>-19.43104501720871</v>
      </c>
    </row>
    <row r="24" spans="2:22" ht="18" customHeight="1">
      <c r="B24" s="17" t="s">
        <v>89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-4.3866683018000003</v>
      </c>
      <c r="L24" s="18">
        <v>-5.0837315363515003</v>
      </c>
      <c r="M24" s="18">
        <v>0</v>
      </c>
      <c r="N24" s="18">
        <v>0</v>
      </c>
      <c r="O24" s="18">
        <v>0</v>
      </c>
      <c r="P24" s="18">
        <v>0</v>
      </c>
      <c r="Q24" s="18">
        <v>-0.29769284687655601</v>
      </c>
      <c r="R24" s="18">
        <v>-0.34709543000000004</v>
      </c>
      <c r="S24" s="18">
        <v>-3.9192143630443024</v>
      </c>
      <c r="T24" s="18">
        <v>-0.36585373844708008</v>
      </c>
      <c r="U24" s="18">
        <v>-8.6035755117208588</v>
      </c>
      <c r="V24" s="18">
        <v>-5.7966807047985807</v>
      </c>
    </row>
    <row r="25" spans="2:22" ht="18" customHeight="1">
      <c r="B25" s="11" t="s">
        <v>90</v>
      </c>
      <c r="C25" s="12">
        <v>325.45346868912026</v>
      </c>
      <c r="D25" s="12">
        <v>318.14523550727313</v>
      </c>
      <c r="E25" s="12">
        <v>202.43852338589861</v>
      </c>
      <c r="F25" s="12">
        <v>117.95340065485388</v>
      </c>
      <c r="G25" s="12">
        <v>63.92676431210711</v>
      </c>
      <c r="H25" s="12">
        <v>66.319163006125464</v>
      </c>
      <c r="I25" s="12">
        <v>38.427232737013597</v>
      </c>
      <c r="J25" s="12">
        <v>27.25595563484115</v>
      </c>
      <c r="K25" s="12">
        <v>42.970399948045966</v>
      </c>
      <c r="L25" s="12">
        <v>39.887998803082091</v>
      </c>
      <c r="M25" s="12">
        <v>71.554813443859942</v>
      </c>
      <c r="N25" s="12">
        <v>28.669736773091465</v>
      </c>
      <c r="O25" s="12">
        <v>-70.267795202029447</v>
      </c>
      <c r="P25" s="12">
        <v>109.03643255588125</v>
      </c>
      <c r="Q25" s="12">
        <v>-7.9422250996302957</v>
      </c>
      <c r="R25" s="12">
        <v>1.8083879456461864</v>
      </c>
      <c r="S25" s="12">
        <v>-130.07723457981919</v>
      </c>
      <c r="T25" s="12">
        <v>-74.672228359644052</v>
      </c>
      <c r="U25" s="12">
        <v>536.48394763456656</v>
      </c>
      <c r="V25" s="12">
        <v>634.40408252115037</v>
      </c>
    </row>
    <row r="26" spans="2:22" ht="18" customHeight="1">
      <c r="B26" s="9" t="s">
        <v>91</v>
      </c>
      <c r="C26" s="10">
        <v>-68.403515600000006</v>
      </c>
      <c r="D26" s="10">
        <v>-64.1943163575</v>
      </c>
      <c r="E26" s="10">
        <v>-56.331208123819998</v>
      </c>
      <c r="F26" s="10">
        <v>-21.5520092606146</v>
      </c>
      <c r="G26" s="10">
        <v>-10.689020995496</v>
      </c>
      <c r="H26" s="10">
        <v>-15.529391479421299</v>
      </c>
      <c r="I26" s="10">
        <v>-10.5022347665304</v>
      </c>
      <c r="J26" s="10">
        <v>-6.7637969448239401</v>
      </c>
      <c r="K26" s="10">
        <v>-13.3377464825899</v>
      </c>
      <c r="L26" s="10">
        <v>-10.472179649056399</v>
      </c>
      <c r="M26" s="10">
        <v>-18.451439962573097</v>
      </c>
      <c r="N26" s="10">
        <v>-5.3377486893434698</v>
      </c>
      <c r="O26" s="10">
        <v>18.565300397034701</v>
      </c>
      <c r="P26" s="10">
        <v>-26.2629002400651</v>
      </c>
      <c r="Q26" s="10">
        <v>-4.42992118808609</v>
      </c>
      <c r="R26" s="10">
        <v>-2.8814140400000001</v>
      </c>
      <c r="S26" s="10">
        <v>33.156406645999795</v>
      </c>
      <c r="T26" s="10">
        <v>8.7045028772007935</v>
      </c>
      <c r="U26" s="10">
        <v>-130.42338007606099</v>
      </c>
      <c r="V26" s="10">
        <v>-144.28925378362402</v>
      </c>
    </row>
    <row r="27" spans="2:22" ht="18" customHeight="1">
      <c r="B27" s="9" t="s">
        <v>92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ht="18" customHeight="1">
      <c r="B28" s="14" t="s">
        <v>93</v>
      </c>
      <c r="C28" s="15">
        <v>-35.896079727346397</v>
      </c>
      <c r="D28" s="15">
        <v>-47.913927255965199</v>
      </c>
      <c r="E28" s="15">
        <v>-85.80197047034639</v>
      </c>
      <c r="F28" s="15">
        <v>-60.069975823658496</v>
      </c>
      <c r="G28" s="15">
        <v>0</v>
      </c>
      <c r="H28" s="15">
        <v>0</v>
      </c>
      <c r="I28" s="15">
        <v>-4.9303711624881394</v>
      </c>
      <c r="J28" s="15">
        <v>-6.4980364698876203</v>
      </c>
      <c r="K28" s="15">
        <v>-2.32434123157315</v>
      </c>
      <c r="L28" s="15">
        <v>-1.62900457006887</v>
      </c>
      <c r="M28" s="15">
        <v>-9.4891634892766099</v>
      </c>
      <c r="N28" s="15">
        <v>-3.5571823806631202</v>
      </c>
      <c r="O28" s="15">
        <v>-1.1187810923228799E-3</v>
      </c>
      <c r="P28" s="15">
        <v>-1.4518937504179501E-3</v>
      </c>
      <c r="Q28" s="15">
        <v>-0.92536851197135195</v>
      </c>
      <c r="R28" s="15">
        <v>-0.84438548836446903</v>
      </c>
      <c r="S28" s="15">
        <v>3.9609546226293819</v>
      </c>
      <c r="T28" s="15">
        <v>-5.6026319155978195</v>
      </c>
      <c r="U28" s="15">
        <v>-135.40745875146499</v>
      </c>
      <c r="V28" s="15">
        <v>-126.11659579795602</v>
      </c>
    </row>
    <row r="29" spans="2:22" ht="18" customHeight="1">
      <c r="B29" s="16" t="s">
        <v>205</v>
      </c>
      <c r="C29" s="64">
        <f>+C25+C26+C28+C27</f>
        <v>221.15387336177386</v>
      </c>
      <c r="D29" s="64">
        <f t="shared" ref="D29:V29" si="0">+D25+D26+D28+D27</f>
        <v>206.03699189380794</v>
      </c>
      <c r="E29" s="64">
        <f t="shared" si="0"/>
        <v>60.30534479173221</v>
      </c>
      <c r="F29" s="64">
        <f t="shared" si="0"/>
        <v>36.331415570580788</v>
      </c>
      <c r="G29" s="64">
        <f t="shared" si="0"/>
        <v>53.237743316611109</v>
      </c>
      <c r="H29" s="64">
        <f t="shared" si="0"/>
        <v>50.789771526704165</v>
      </c>
      <c r="I29" s="64">
        <f t="shared" si="0"/>
        <v>22.994626807995058</v>
      </c>
      <c r="J29" s="64">
        <f t="shared" si="0"/>
        <v>13.99412222012959</v>
      </c>
      <c r="K29" s="64">
        <f t="shared" si="0"/>
        <v>27.308312233882916</v>
      </c>
      <c r="L29" s="64">
        <f t="shared" si="0"/>
        <v>27.786814583956822</v>
      </c>
      <c r="M29" s="64">
        <f t="shared" si="0"/>
        <v>43.614209992010231</v>
      </c>
      <c r="N29" s="64">
        <f t="shared" si="0"/>
        <v>19.774805703084873</v>
      </c>
      <c r="O29" s="64">
        <f t="shared" si="0"/>
        <v>-51.703613586087066</v>
      </c>
      <c r="P29" s="64">
        <f t="shared" si="0"/>
        <v>82.772080422065727</v>
      </c>
      <c r="Q29" s="64">
        <f t="shared" si="0"/>
        <v>-13.297514799687738</v>
      </c>
      <c r="R29" s="64">
        <f t="shared" si="0"/>
        <v>-1.9174115827182827</v>
      </c>
      <c r="S29" s="64">
        <f t="shared" si="0"/>
        <v>-92.959873311190009</v>
      </c>
      <c r="T29" s="64">
        <f t="shared" si="0"/>
        <v>-71.570357398041082</v>
      </c>
      <c r="U29" s="64">
        <f t="shared" si="0"/>
        <v>270.65310880704055</v>
      </c>
      <c r="V29" s="64">
        <f t="shared" si="0"/>
        <v>363.99823293957036</v>
      </c>
    </row>
    <row r="30" spans="2:22" ht="18" customHeight="1">
      <c r="B30" s="21" t="s">
        <v>94</v>
      </c>
      <c r="C30" s="22">
        <v>0.70762179420043991</v>
      </c>
      <c r="D30" s="22">
        <v>0.71321087325132082</v>
      </c>
      <c r="E30" s="22">
        <v>0.53441882463519907</v>
      </c>
      <c r="F30" s="22">
        <v>0.50768862547871052</v>
      </c>
      <c r="G30" s="22">
        <v>0.67691038494184907</v>
      </c>
      <c r="H30" s="22">
        <v>0.65574984290326177</v>
      </c>
      <c r="I30" s="22">
        <v>0.71743355861015567</v>
      </c>
      <c r="J30" s="22">
        <v>0.71508460823519382</v>
      </c>
      <c r="K30" s="22">
        <v>0.55072483162430541</v>
      </c>
      <c r="L30" s="22">
        <v>0.5852253304024555</v>
      </c>
      <c r="M30" s="22">
        <v>0.61158933962468731</v>
      </c>
      <c r="N30" s="22">
        <v>0.7147780157881527</v>
      </c>
      <c r="O30" s="22">
        <v>0.75405038308556793</v>
      </c>
      <c r="P30" s="22">
        <v>0.64943754468308135</v>
      </c>
      <c r="Q30" s="22">
        <v>0.56551796433644197</v>
      </c>
      <c r="R30" s="22">
        <v>0.50928945731947917</v>
      </c>
      <c r="S30" s="22"/>
      <c r="T30" s="22"/>
      <c r="U30" s="22">
        <v>0.67571438315366927</v>
      </c>
      <c r="V30" s="22">
        <v>0.65985254326268883</v>
      </c>
    </row>
    <row r="31" spans="2:22" ht="18" customHeight="1">
      <c r="B31" s="21" t="s">
        <v>95</v>
      </c>
      <c r="C31" s="23">
        <v>0.23076386517087424</v>
      </c>
      <c r="D31" s="23">
        <v>0.24932550151436639</v>
      </c>
      <c r="E31" s="23">
        <v>0.35392116592287459</v>
      </c>
      <c r="F31" s="23">
        <v>0.35298945161982892</v>
      </c>
      <c r="G31" s="23">
        <v>0.31435285920325223</v>
      </c>
      <c r="H31" s="23">
        <v>0.31619188740469995</v>
      </c>
      <c r="I31" s="23">
        <v>0.25322553155642635</v>
      </c>
      <c r="J31" s="23">
        <v>0.30256504287488423</v>
      </c>
      <c r="K31" s="23">
        <v>0.38832038162941096</v>
      </c>
      <c r="L31" s="23">
        <v>0.33769762236640333</v>
      </c>
      <c r="M31" s="23">
        <v>0.26688708357123159</v>
      </c>
      <c r="N31" s="23">
        <v>0.22004913266064402</v>
      </c>
      <c r="O31" s="23">
        <v>0.31266070451954997</v>
      </c>
      <c r="P31" s="23">
        <v>0.29863293863432361</v>
      </c>
      <c r="Q31" s="23">
        <v>0.43779192354011531</v>
      </c>
      <c r="R31" s="23">
        <v>0.48747681557762929</v>
      </c>
      <c r="S31" s="23"/>
      <c r="T31" s="23"/>
      <c r="U31" s="23">
        <v>0.29135991465656452</v>
      </c>
      <c r="V31" s="23">
        <v>0.29127418826039292</v>
      </c>
    </row>
    <row r="32" spans="2:22" ht="18" customHeight="1">
      <c r="B32" s="24" t="s">
        <v>96</v>
      </c>
      <c r="C32" s="65">
        <v>0.93838565937131413</v>
      </c>
      <c r="D32" s="65">
        <v>0.96253637476568721</v>
      </c>
      <c r="E32" s="65">
        <v>0.88833999055807367</v>
      </c>
      <c r="F32" s="65">
        <v>0.86067807709853938</v>
      </c>
      <c r="G32" s="65">
        <v>0.99126324414510125</v>
      </c>
      <c r="H32" s="65">
        <v>0.97194173030796172</v>
      </c>
      <c r="I32" s="65">
        <v>0.97065909016658203</v>
      </c>
      <c r="J32" s="65">
        <v>1.0176496511100781</v>
      </c>
      <c r="K32" s="65">
        <v>0.93904521325371637</v>
      </c>
      <c r="L32" s="65">
        <v>0.92292295276885883</v>
      </c>
      <c r="M32" s="65">
        <v>0.8784764231959189</v>
      </c>
      <c r="N32" s="65">
        <v>0.93482714844879666</v>
      </c>
      <c r="O32" s="65">
        <v>1.066711087605118</v>
      </c>
      <c r="P32" s="65">
        <v>0.94807048331740496</v>
      </c>
      <c r="Q32" s="65">
        <v>1.0033098878765574</v>
      </c>
      <c r="R32" s="65">
        <v>0.99676627289710851</v>
      </c>
      <c r="S32" s="65"/>
      <c r="T32" s="65"/>
      <c r="U32" s="65">
        <v>0.9670742978102338</v>
      </c>
      <c r="V32" s="65">
        <v>0.9511267315230818</v>
      </c>
    </row>
    <row r="33" spans="2:22" ht="18" customHeight="1"/>
    <row r="34" spans="2:22" ht="27.75" customHeight="1">
      <c r="C34" s="214" t="s">
        <v>0</v>
      </c>
      <c r="D34" s="215"/>
      <c r="E34" s="214" t="s">
        <v>97</v>
      </c>
      <c r="F34" s="215"/>
      <c r="G34" s="214" t="s">
        <v>98</v>
      </c>
      <c r="H34" s="215"/>
      <c r="I34" s="214" t="s">
        <v>177</v>
      </c>
      <c r="J34" s="215"/>
      <c r="K34" s="214" t="s">
        <v>99</v>
      </c>
      <c r="L34" s="215"/>
      <c r="M34" s="214" t="s">
        <v>100</v>
      </c>
      <c r="N34" s="215"/>
      <c r="O34" s="214" t="s">
        <v>206</v>
      </c>
      <c r="P34" s="215"/>
      <c r="Q34" s="214" t="s">
        <v>3</v>
      </c>
      <c r="R34" s="215"/>
      <c r="S34" s="214" t="s">
        <v>101</v>
      </c>
      <c r="T34" s="215"/>
      <c r="U34" s="214" t="s">
        <v>1</v>
      </c>
      <c r="V34" s="215"/>
    </row>
    <row r="35" spans="2:22" ht="36" customHeight="1">
      <c r="C35" s="66" t="s">
        <v>219</v>
      </c>
      <c r="D35" s="66" t="s">
        <v>247</v>
      </c>
      <c r="E35" s="66" t="s">
        <v>219</v>
      </c>
      <c r="F35" s="66" t="s">
        <v>247</v>
      </c>
      <c r="G35" s="66" t="s">
        <v>219</v>
      </c>
      <c r="H35" s="66" t="s">
        <v>247</v>
      </c>
      <c r="I35" s="66" t="s">
        <v>219</v>
      </c>
      <c r="J35" s="66" t="s">
        <v>247</v>
      </c>
      <c r="K35" s="66" t="s">
        <v>219</v>
      </c>
      <c r="L35" s="66" t="s">
        <v>247</v>
      </c>
      <c r="M35" s="66" t="s">
        <v>219</v>
      </c>
      <c r="N35" s="66" t="s">
        <v>247</v>
      </c>
      <c r="O35" s="66" t="s">
        <v>219</v>
      </c>
      <c r="P35" s="66" t="s">
        <v>247</v>
      </c>
      <c r="Q35" s="66" t="s">
        <v>219</v>
      </c>
      <c r="R35" s="66" t="s">
        <v>247</v>
      </c>
      <c r="S35" s="66" t="s">
        <v>219</v>
      </c>
      <c r="T35" s="66" t="s">
        <v>247</v>
      </c>
      <c r="U35" s="66" t="s">
        <v>219</v>
      </c>
      <c r="V35" s="66" t="s">
        <v>247</v>
      </c>
    </row>
    <row r="36" spans="2:22" ht="20.100000000000001" customHeight="1">
      <c r="B36" s="9" t="s">
        <v>102</v>
      </c>
      <c r="C36" s="10">
        <v>25937.813735833999</v>
      </c>
      <c r="D36" s="10">
        <v>25285.813279316098</v>
      </c>
      <c r="E36" s="10">
        <v>2623.1460375009365</v>
      </c>
      <c r="F36" s="10">
        <v>2634.1326311903467</v>
      </c>
      <c r="G36" s="10">
        <v>2388.6096433446401</v>
      </c>
      <c r="H36" s="10">
        <v>2375.3771703611478</v>
      </c>
      <c r="I36" s="10">
        <v>4244.1609612244456</v>
      </c>
      <c r="J36" s="10">
        <v>4124.6858980040461</v>
      </c>
      <c r="K36" s="10">
        <v>1995.6166875506613</v>
      </c>
      <c r="L36" s="10">
        <v>1927.9209485104477</v>
      </c>
      <c r="M36" s="10">
        <v>1530.9611577391997</v>
      </c>
      <c r="N36" s="10">
        <v>1554.7113674924781</v>
      </c>
      <c r="O36" s="10">
        <v>5303.1231492041443</v>
      </c>
      <c r="P36" s="10">
        <v>5530.1324186721149</v>
      </c>
      <c r="Q36" s="10">
        <v>341.94163833942736</v>
      </c>
      <c r="R36" s="10">
        <v>305.15642845831132</v>
      </c>
      <c r="S36" s="10">
        <v>527.79210089900334</v>
      </c>
      <c r="T36" s="10">
        <v>868.11362843713562</v>
      </c>
      <c r="U36" s="10">
        <v>44893.165111636459</v>
      </c>
      <c r="V36" s="10">
        <v>44606.043770442127</v>
      </c>
    </row>
    <row r="37" spans="2:22" ht="20.100000000000001" customHeight="1">
      <c r="B37" s="9" t="s">
        <v>103</v>
      </c>
      <c r="C37" s="10">
        <v>22757.23348762</v>
      </c>
      <c r="D37" s="10">
        <v>22776.752625990001</v>
      </c>
      <c r="E37" s="10">
        <v>3416.5097897358396</v>
      </c>
      <c r="F37" s="10">
        <v>4020.4828342183296</v>
      </c>
      <c r="G37" s="10">
        <v>2452.4329619206001</v>
      </c>
      <c r="H37" s="10">
        <v>2511.7932539501799</v>
      </c>
      <c r="I37" s="10">
        <v>4268.0522615673599</v>
      </c>
      <c r="J37" s="10">
        <v>4138.8335067957296</v>
      </c>
      <c r="K37" s="10">
        <v>3304.9739225829953</v>
      </c>
      <c r="L37" s="10">
        <v>3269.7186822139461</v>
      </c>
      <c r="M37" s="10">
        <v>1521.5997028624943</v>
      </c>
      <c r="N37" s="10">
        <v>2051.2665250313803</v>
      </c>
      <c r="O37" s="10">
        <v>6396.7414452067796</v>
      </c>
      <c r="P37" s="10">
        <v>6771.36336547069</v>
      </c>
      <c r="Q37" s="10">
        <v>591.51724374520302</v>
      </c>
      <c r="R37" s="10">
        <v>556.67894498959106</v>
      </c>
      <c r="S37" s="10">
        <v>-3016.5071112652913</v>
      </c>
      <c r="T37" s="10">
        <v>-3286.6866656807119</v>
      </c>
      <c r="U37" s="10">
        <v>41692.55370397598</v>
      </c>
      <c r="V37" s="10">
        <v>42810.203072979137</v>
      </c>
    </row>
    <row r="38" spans="2:22" ht="20.100000000000001" customHeight="1">
      <c r="B38" s="9" t="s">
        <v>104</v>
      </c>
      <c r="C38" s="10">
        <v>4367.8691000844046</v>
      </c>
      <c r="D38" s="10">
        <v>4263.3254456246468</v>
      </c>
      <c r="E38" s="10">
        <v>782.7190770652569</v>
      </c>
      <c r="F38" s="10">
        <v>788.00342299684996</v>
      </c>
      <c r="G38" s="10">
        <v>1343.3676287929513</v>
      </c>
      <c r="H38" s="10">
        <v>1376.3655904223322</v>
      </c>
      <c r="I38" s="10">
        <v>713.71453223974402</v>
      </c>
      <c r="J38" s="10">
        <v>724.83963174623102</v>
      </c>
      <c r="K38" s="10">
        <v>578.50255452943316</v>
      </c>
      <c r="L38" s="10">
        <v>532.57092020669108</v>
      </c>
      <c r="M38" s="10">
        <v>445.61651639345791</v>
      </c>
      <c r="N38" s="10">
        <v>479.03055967720479</v>
      </c>
      <c r="O38" s="10">
        <v>1770.8922495793854</v>
      </c>
      <c r="P38" s="10">
        <v>1838.8503755229362</v>
      </c>
      <c r="Q38" s="10">
        <v>120.83998652808754</v>
      </c>
      <c r="R38" s="10">
        <v>119.35284441806792</v>
      </c>
      <c r="S38" s="10">
        <v>-1587.5140873237908</v>
      </c>
      <c r="T38" s="10">
        <v>-1616.622985550679</v>
      </c>
      <c r="U38" s="10">
        <v>8536.00755788893</v>
      </c>
      <c r="V38" s="10">
        <v>8505.7158050642811</v>
      </c>
    </row>
    <row r="39" spans="2:22" ht="20.100000000000001" customHeight="1">
      <c r="B39" s="49" t="s">
        <v>2</v>
      </c>
      <c r="C39" s="50">
        <v>0.10598603601372567</v>
      </c>
      <c r="D39" s="50">
        <v>0.10496943069468639</v>
      </c>
      <c r="E39" s="50">
        <v>0.11310777225540726</v>
      </c>
      <c r="F39" s="50">
        <v>9.8638781250289895E-2</v>
      </c>
      <c r="G39" s="50">
        <v>5.640466333745725E-2</v>
      </c>
      <c r="H39" s="50">
        <v>5.2783074596828128E-2</v>
      </c>
      <c r="I39" s="50">
        <v>4.3702246623061103E-2</v>
      </c>
      <c r="J39" s="50">
        <v>3.1001854671112512E-2</v>
      </c>
      <c r="K39" s="50">
        <v>0.10293593255422197</v>
      </c>
      <c r="L39" s="50">
        <v>0.10737358781624447</v>
      </c>
      <c r="M39" s="50">
        <v>0.15768464144158995</v>
      </c>
      <c r="N39" s="50">
        <v>9.8633503483315454E-2</v>
      </c>
      <c r="O39" s="50">
        <v>9.7008349357241806E-3</v>
      </c>
      <c r="P39" s="50">
        <v>8.6386886261885662E-2</v>
      </c>
      <c r="Q39" s="50">
        <v>-0.14738705892375503</v>
      </c>
      <c r="R39" s="50">
        <v>-7.3134059409222421E-2</v>
      </c>
      <c r="S39" s="50"/>
      <c r="T39" s="50"/>
      <c r="U39" s="50">
        <v>6.0554651029667082E-2</v>
      </c>
      <c r="V39" s="50">
        <v>7.35877297294842E-2</v>
      </c>
    </row>
    <row r="40" spans="2:22" ht="20.100000000000001" customHeight="1">
      <c r="B40" s="2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</row>
    <row r="41" spans="2:22" ht="15" customHeight="1">
      <c r="B41" s="2" t="s">
        <v>240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</row>
    <row r="42" spans="2:22" ht="15" customHeight="1">
      <c r="B42" s="53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idden="1"/>
    <row r="65" hidden="1"/>
    <row r="66" hidden="1"/>
    <row r="67" hidden="1"/>
    <row r="68" hidden="1"/>
    <row r="69" hidden="1"/>
  </sheetData>
  <mergeCells count="20">
    <mergeCell ref="C4:D4"/>
    <mergeCell ref="E4:F4"/>
    <mergeCell ref="G4:H4"/>
    <mergeCell ref="I4:J4"/>
    <mergeCell ref="K4:L4"/>
    <mergeCell ref="Q4:R4"/>
    <mergeCell ref="S4:T4"/>
    <mergeCell ref="U4:V4"/>
    <mergeCell ref="O4:P4"/>
    <mergeCell ref="M4:N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</mergeCells>
  <pageMargins left="0.75" right="0.75" top="1" bottom="1" header="0" footer="0"/>
  <pageSetup paperSize="9" scale="39" orientation="landscape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9E8F-0DF9-4982-9981-C719E7162471}">
  <sheetPr>
    <tabColor rgb="FFD81E05"/>
    <pageSetUpPr fitToPage="1"/>
  </sheetPr>
  <dimension ref="A1:AA69"/>
  <sheetViews>
    <sheetView showGridLines="0" showRowColHeaders="0" zoomScale="70" zoomScaleNormal="70" workbookViewId="0">
      <selection activeCell="D15" activeCellId="1" sqref="D6 D15"/>
    </sheetView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1:23"/>
    <row r="2" spans="1:23" s="114" customFormat="1" ht="50.1" customHeight="1">
      <c r="A2" s="4"/>
      <c r="B2" s="111" t="str">
        <f>+CONCATENATE(Index!$B$13&amp;" - "&amp;$D$5)</f>
        <v>Cuenta de Resultados por Unidades de Negocio 
Trimestral - 2T
2021</v>
      </c>
      <c r="C2" s="112"/>
      <c r="D2" s="112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ht="68.45" customHeight="1">
      <c r="B3" s="3"/>
    </row>
    <row r="4" spans="1:23" ht="27.95" customHeight="1">
      <c r="B4" s="3"/>
      <c r="C4" s="214" t="s">
        <v>0</v>
      </c>
      <c r="D4" s="215"/>
      <c r="E4" s="214" t="s">
        <v>97</v>
      </c>
      <c r="F4" s="215"/>
      <c r="G4" s="214" t="s">
        <v>98</v>
      </c>
      <c r="H4" s="215"/>
      <c r="I4" s="214" t="s">
        <v>177</v>
      </c>
      <c r="J4" s="215"/>
      <c r="K4" s="214" t="s">
        <v>99</v>
      </c>
      <c r="L4" s="215"/>
      <c r="M4" s="214" t="s">
        <v>100</v>
      </c>
      <c r="N4" s="215"/>
      <c r="O4" s="214" t="s">
        <v>206</v>
      </c>
      <c r="P4" s="215"/>
      <c r="Q4" s="214" t="s">
        <v>3</v>
      </c>
      <c r="R4" s="215"/>
      <c r="S4" s="214" t="s">
        <v>101</v>
      </c>
      <c r="T4" s="215"/>
      <c r="U4" s="214" t="s">
        <v>1</v>
      </c>
      <c r="V4" s="215"/>
    </row>
    <row r="5" spans="1:23" s="5" customFormat="1" ht="36" customHeight="1">
      <c r="B5" s="6"/>
      <c r="C5" s="66" t="s">
        <v>249</v>
      </c>
      <c r="D5" s="66" t="s">
        <v>250</v>
      </c>
      <c r="E5" s="66" t="s">
        <v>249</v>
      </c>
      <c r="F5" s="66" t="s">
        <v>250</v>
      </c>
      <c r="G5" s="66" t="s">
        <v>249</v>
      </c>
      <c r="H5" s="66" t="s">
        <v>250</v>
      </c>
      <c r="I5" s="66" t="s">
        <v>249</v>
      </c>
      <c r="J5" s="66" t="s">
        <v>250</v>
      </c>
      <c r="K5" s="66" t="s">
        <v>249</v>
      </c>
      <c r="L5" s="66" t="s">
        <v>250</v>
      </c>
      <c r="M5" s="66" t="s">
        <v>249</v>
      </c>
      <c r="N5" s="66" t="s">
        <v>250</v>
      </c>
      <c r="O5" s="66" t="s">
        <v>249</v>
      </c>
      <c r="P5" s="66" t="s">
        <v>250</v>
      </c>
      <c r="Q5" s="66" t="s">
        <v>249</v>
      </c>
      <c r="R5" s="66" t="s">
        <v>250</v>
      </c>
      <c r="S5" s="66" t="s">
        <v>249</v>
      </c>
      <c r="T5" s="66" t="s">
        <v>250</v>
      </c>
      <c r="U5" s="66" t="s">
        <v>249</v>
      </c>
      <c r="V5" s="66" t="s">
        <v>250</v>
      </c>
    </row>
    <row r="6" spans="1:23" ht="18" customHeight="1">
      <c r="B6" s="7" t="s">
        <v>77</v>
      </c>
      <c r="C6" s="8">
        <v>1147.0497758999998</v>
      </c>
      <c r="D6" s="8">
        <v>1228.0697781899999</v>
      </c>
      <c r="E6" s="8">
        <v>501.54973012896806</v>
      </c>
      <c r="F6" s="8">
        <v>562.12558382701081</v>
      </c>
      <c r="G6" s="8">
        <v>604.72063735985898</v>
      </c>
      <c r="H6" s="8">
        <v>570.28215190937703</v>
      </c>
      <c r="I6" s="8">
        <v>249.18582880892501</v>
      </c>
      <c r="J6" s="8">
        <v>224.07940775304399</v>
      </c>
      <c r="K6" s="8">
        <v>298.19694030622594</v>
      </c>
      <c r="L6" s="8">
        <v>314.54277552212091</v>
      </c>
      <c r="M6" s="8">
        <v>301.47590931629293</v>
      </c>
      <c r="N6" s="8">
        <v>802.64967171655007</v>
      </c>
      <c r="O6" s="8">
        <v>1376.7520037481499</v>
      </c>
      <c r="P6" s="8">
        <v>1536.54461505166</v>
      </c>
      <c r="Q6" s="8">
        <v>118.01253063963998</v>
      </c>
      <c r="R6" s="8">
        <v>128.29509059</v>
      </c>
      <c r="S6" s="8">
        <v>-731.63177804560087</v>
      </c>
      <c r="T6" s="8">
        <v>-789.89660886796355</v>
      </c>
      <c r="U6" s="8">
        <v>3865.3115781624601</v>
      </c>
      <c r="V6" s="8">
        <v>4576.6924656918</v>
      </c>
    </row>
    <row r="7" spans="1:23" ht="18" customHeight="1">
      <c r="B7" s="9" t="s">
        <v>78</v>
      </c>
      <c r="C7" s="10">
        <v>1038.5857314700002</v>
      </c>
      <c r="D7" s="10">
        <v>1127.2809120499999</v>
      </c>
      <c r="E7" s="10">
        <v>313.54762910471811</v>
      </c>
      <c r="F7" s="10">
        <v>338.87660968231808</v>
      </c>
      <c r="G7" s="10">
        <v>390.63641234311302</v>
      </c>
      <c r="H7" s="10">
        <v>372.36481692288095</v>
      </c>
      <c r="I7" s="10">
        <v>205.873130136323</v>
      </c>
      <c r="J7" s="10">
        <v>187.91296894442098</v>
      </c>
      <c r="K7" s="10">
        <v>128.30514561827803</v>
      </c>
      <c r="L7" s="10">
        <v>148.671775096457</v>
      </c>
      <c r="M7" s="10">
        <v>178.52687604149</v>
      </c>
      <c r="N7" s="10">
        <v>208.969196924508</v>
      </c>
      <c r="O7" s="10">
        <v>701.14694196478604</v>
      </c>
      <c r="P7" s="10">
        <v>781.72691602082307</v>
      </c>
      <c r="Q7" s="10">
        <v>119.929458478642</v>
      </c>
      <c r="R7" s="10">
        <v>99.787180400000011</v>
      </c>
      <c r="S7" s="10">
        <v>2.0167053668498056</v>
      </c>
      <c r="T7" s="10">
        <v>1.0584494986427018</v>
      </c>
      <c r="U7" s="10">
        <v>3078.5680305241995</v>
      </c>
      <c r="V7" s="10">
        <v>3266.64882554005</v>
      </c>
    </row>
    <row r="8" spans="1:23" ht="21.75" customHeight="1">
      <c r="B8" s="9" t="s">
        <v>79</v>
      </c>
      <c r="C8" s="10">
        <v>-701.9299923494641</v>
      </c>
      <c r="D8" s="10">
        <v>-811.55882159127589</v>
      </c>
      <c r="E8" s="10">
        <v>-140.54926327289397</v>
      </c>
      <c r="F8" s="10">
        <v>-169.13801786172198</v>
      </c>
      <c r="G8" s="10">
        <v>-246.35810525705398</v>
      </c>
      <c r="H8" s="10">
        <v>-249.66630178633699</v>
      </c>
      <c r="I8" s="10">
        <v>-137.65883582584718</v>
      </c>
      <c r="J8" s="10">
        <v>-130.63915929350841</v>
      </c>
      <c r="K8" s="10">
        <v>-59.393008199733131</v>
      </c>
      <c r="L8" s="10">
        <v>-88.878193086355154</v>
      </c>
      <c r="M8" s="10">
        <v>-108.04348127069258</v>
      </c>
      <c r="N8" s="10">
        <v>-151.20939779594286</v>
      </c>
      <c r="O8" s="10">
        <v>-525.53691211765693</v>
      </c>
      <c r="P8" s="10">
        <v>-492.54044374286605</v>
      </c>
      <c r="Q8" s="10">
        <v>-51.775055300591006</v>
      </c>
      <c r="R8" s="10">
        <v>-50.118771748022304</v>
      </c>
      <c r="S8" s="10">
        <v>-0.39963395239887234</v>
      </c>
      <c r="T8" s="10">
        <v>-2.5478256389280962</v>
      </c>
      <c r="U8" s="10">
        <v>-1971.6442875463322</v>
      </c>
      <c r="V8" s="10">
        <v>-2146.2969325449571</v>
      </c>
    </row>
    <row r="9" spans="1:23" ht="18" customHeight="1">
      <c r="B9" s="9" t="s">
        <v>80</v>
      </c>
      <c r="C9" s="10">
        <v>-228.854828642169</v>
      </c>
      <c r="D9" s="10">
        <v>-241.93025768994599</v>
      </c>
      <c r="E9" s="10">
        <v>-113.557074990665</v>
      </c>
      <c r="F9" s="10">
        <v>-116.14499564960698</v>
      </c>
      <c r="G9" s="10">
        <v>-131.80089091795099</v>
      </c>
      <c r="H9" s="10">
        <v>-116.53166002901999</v>
      </c>
      <c r="I9" s="10">
        <v>-49.956218017368592</v>
      </c>
      <c r="J9" s="10">
        <v>-53.085727414787691</v>
      </c>
      <c r="K9" s="10">
        <v>-56.897839155373099</v>
      </c>
      <c r="L9" s="10">
        <v>-54.324395502817502</v>
      </c>
      <c r="M9" s="10">
        <v>-44.711469676749502</v>
      </c>
      <c r="N9" s="10">
        <v>-46.053867442661904</v>
      </c>
      <c r="O9" s="10">
        <v>-205.31045895051599</v>
      </c>
      <c r="P9" s="10">
        <v>-243.10226474826499</v>
      </c>
      <c r="Q9" s="10">
        <v>-50.9588540034433</v>
      </c>
      <c r="R9" s="10">
        <v>-43.817950817906997</v>
      </c>
      <c r="S9" s="10">
        <v>-0.56636151958149838</v>
      </c>
      <c r="T9" s="10">
        <v>0.79607421366273767</v>
      </c>
      <c r="U9" s="10">
        <v>-882.61399587381709</v>
      </c>
      <c r="V9" s="10">
        <v>-914.19504508134969</v>
      </c>
    </row>
    <row r="10" spans="1:23" ht="18" customHeight="1">
      <c r="B10" s="9" t="s">
        <v>81</v>
      </c>
      <c r="C10" s="10">
        <v>-13.574938159999999</v>
      </c>
      <c r="D10" s="10">
        <v>-64.891934539999994</v>
      </c>
      <c r="E10" s="10">
        <v>-4.9473484428645999E-2</v>
      </c>
      <c r="F10" s="10">
        <v>3.3756086410422805E-2</v>
      </c>
      <c r="G10" s="10">
        <v>2.3457138508499997</v>
      </c>
      <c r="H10" s="10">
        <v>2.2785526377599998</v>
      </c>
      <c r="I10" s="10">
        <v>-1.9627372130366301</v>
      </c>
      <c r="J10" s="10">
        <v>-1.7646808296655576</v>
      </c>
      <c r="K10" s="10">
        <v>1.4739769943994898</v>
      </c>
      <c r="L10" s="10">
        <v>1.5692314773592977</v>
      </c>
      <c r="M10" s="10">
        <v>2.4623137476127868</v>
      </c>
      <c r="N10" s="10">
        <v>0.94472192918993914</v>
      </c>
      <c r="O10" s="10">
        <v>-0.84395813063525682</v>
      </c>
      <c r="P10" s="10">
        <v>-3.789177779838234</v>
      </c>
      <c r="Q10" s="10">
        <v>-2.52962645154577</v>
      </c>
      <c r="R10" s="10">
        <v>-4.9205473647935305</v>
      </c>
      <c r="S10" s="10">
        <v>-1.8070500491875308E-2</v>
      </c>
      <c r="T10" s="10">
        <v>-5.1303206833862532E-2</v>
      </c>
      <c r="U10" s="10">
        <v>-12.696799347275899</v>
      </c>
      <c r="V10" s="10">
        <v>-70.591381590411515</v>
      </c>
    </row>
    <row r="11" spans="1:23" s="13" customFormat="1" ht="18" customHeight="1">
      <c r="B11" s="11" t="s">
        <v>82</v>
      </c>
      <c r="C11" s="12">
        <v>94.225972318367042</v>
      </c>
      <c r="D11" s="12">
        <v>8.8998982287779995</v>
      </c>
      <c r="E11" s="12">
        <v>59.391817356730499</v>
      </c>
      <c r="F11" s="12">
        <v>53.627352257399544</v>
      </c>
      <c r="G11" s="12">
        <v>14.82313001895805</v>
      </c>
      <c r="H11" s="12">
        <v>8.4454077452839709</v>
      </c>
      <c r="I11" s="12">
        <v>16.295339080070601</v>
      </c>
      <c r="J11" s="12">
        <v>2.4234014064593197</v>
      </c>
      <c r="K11" s="12">
        <v>13.488275257571294</v>
      </c>
      <c r="L11" s="12">
        <v>7.0384179846436368</v>
      </c>
      <c r="M11" s="12">
        <v>28.234238841660705</v>
      </c>
      <c r="N11" s="12">
        <v>12.650653615093169</v>
      </c>
      <c r="O11" s="12">
        <v>-30.544387234022146</v>
      </c>
      <c r="P11" s="12">
        <v>42.295029749853803</v>
      </c>
      <c r="Q11" s="12">
        <v>14.665922723061929</v>
      </c>
      <c r="R11" s="12">
        <v>0.92991046927717935</v>
      </c>
      <c r="S11" s="12">
        <v>1.032639394376293</v>
      </c>
      <c r="T11" s="12">
        <v>-0.74460513345651935</v>
      </c>
      <c r="U11" s="12">
        <v>211.61294775677428</v>
      </c>
      <c r="V11" s="12">
        <v>135.56546632333163</v>
      </c>
    </row>
    <row r="12" spans="1:23" ht="18" customHeight="1">
      <c r="B12" s="9" t="s">
        <v>83</v>
      </c>
      <c r="C12" s="10">
        <v>14.430749266177294</v>
      </c>
      <c r="D12" s="10">
        <v>48.184711211047599</v>
      </c>
      <c r="E12" s="10">
        <v>5.0216363752902282</v>
      </c>
      <c r="F12" s="10">
        <v>13.552567616847018</v>
      </c>
      <c r="G12" s="10">
        <v>21.933009093237509</v>
      </c>
      <c r="H12" s="10">
        <v>22.658893960320142</v>
      </c>
      <c r="I12" s="10">
        <v>9.725061551523396</v>
      </c>
      <c r="J12" s="10">
        <v>12.191175041757198</v>
      </c>
      <c r="K12" s="10">
        <v>12.131907344838694</v>
      </c>
      <c r="L12" s="10">
        <v>13.391947871457488</v>
      </c>
      <c r="M12" s="10">
        <v>6.0143445674227998</v>
      </c>
      <c r="N12" s="10">
        <v>8.5363482406610807</v>
      </c>
      <c r="O12" s="10">
        <v>2.2615027013129421</v>
      </c>
      <c r="P12" s="10">
        <v>19.566943054378967</v>
      </c>
      <c r="Q12" s="10">
        <v>1.0344699271911315</v>
      </c>
      <c r="R12" s="10">
        <v>1.3457793799999895</v>
      </c>
      <c r="S12" s="10">
        <v>4.10346013998159</v>
      </c>
      <c r="T12" s="10">
        <v>-19.854927104295015</v>
      </c>
      <c r="U12" s="10">
        <v>76.656140966975585</v>
      </c>
      <c r="V12" s="10">
        <v>119.57343927217441</v>
      </c>
    </row>
    <row r="13" spans="1:23" ht="18" customHeight="1">
      <c r="B13" s="14" t="s">
        <v>84</v>
      </c>
      <c r="C13" s="15">
        <v>-9.1250632299999985</v>
      </c>
      <c r="D13" s="15">
        <v>-14.101712800000001</v>
      </c>
      <c r="E13" s="15">
        <v>5.6565318600000081E-3</v>
      </c>
      <c r="F13" s="15">
        <v>-2.9870196549999979E-4</v>
      </c>
      <c r="G13" s="15">
        <v>-2.4823121074399994</v>
      </c>
      <c r="H13" s="15">
        <v>-0.15881770472000001</v>
      </c>
      <c r="I13" s="15">
        <v>-0.98930395705379637</v>
      </c>
      <c r="J13" s="15">
        <v>-0.58923349079213194</v>
      </c>
      <c r="K13" s="15">
        <v>-0.98551701135000014</v>
      </c>
      <c r="L13" s="15">
        <v>-0.11012922480831</v>
      </c>
      <c r="M13" s="15">
        <v>-0.44334326128931856</v>
      </c>
      <c r="N13" s="15">
        <v>-7.8614108539203212E-2</v>
      </c>
      <c r="O13" s="15">
        <v>-1.6957871283631305</v>
      </c>
      <c r="P13" s="15">
        <v>1.599745041746353</v>
      </c>
      <c r="Q13" s="15">
        <v>0</v>
      </c>
      <c r="R13" s="15">
        <v>0</v>
      </c>
      <c r="S13" s="15">
        <v>7.2849999999999557</v>
      </c>
      <c r="T13" s="15">
        <v>-1.2450000000088949E-2</v>
      </c>
      <c r="U13" s="15">
        <v>-8.4306701636362877</v>
      </c>
      <c r="V13" s="15">
        <v>-13.451510989078875</v>
      </c>
    </row>
    <row r="14" spans="1:23" ht="18" customHeight="1">
      <c r="B14" s="16" t="s">
        <v>85</v>
      </c>
      <c r="C14" s="64">
        <v>99.531658354544348</v>
      </c>
      <c r="D14" s="64">
        <v>42.982896639825626</v>
      </c>
      <c r="E14" s="64">
        <v>64.419110263880725</v>
      </c>
      <c r="F14" s="64">
        <v>67.17962117228106</v>
      </c>
      <c r="G14" s="64">
        <v>34.27382700475556</v>
      </c>
      <c r="H14" s="64">
        <v>30.945484000884122</v>
      </c>
      <c r="I14" s="64">
        <v>25.031096674540205</v>
      </c>
      <c r="J14" s="64">
        <v>14.025342957424387</v>
      </c>
      <c r="K14" s="64">
        <v>24.634665591059992</v>
      </c>
      <c r="L14" s="64">
        <v>20.320236631292811</v>
      </c>
      <c r="M14" s="64">
        <v>33.80524014779418</v>
      </c>
      <c r="N14" s="64">
        <v>21.108387747215044</v>
      </c>
      <c r="O14" s="64">
        <v>-29.97867166107234</v>
      </c>
      <c r="P14" s="64">
        <v>63.461717845979123</v>
      </c>
      <c r="Q14" s="64">
        <v>15.700392650253059</v>
      </c>
      <c r="R14" s="64">
        <v>2.2756898492771689</v>
      </c>
      <c r="S14" s="64">
        <v>12.421099534357813</v>
      </c>
      <c r="T14" s="64">
        <v>-20.611982237751622</v>
      </c>
      <c r="U14" s="64">
        <v>279.83841856011361</v>
      </c>
      <c r="V14" s="64">
        <v>241.68739460642718</v>
      </c>
    </row>
    <row r="15" spans="1:23" ht="18" customHeight="1">
      <c r="B15" s="17" t="s">
        <v>77</v>
      </c>
      <c r="C15" s="18">
        <v>415.43022593000006</v>
      </c>
      <c r="D15" s="18">
        <v>538.45410491000007</v>
      </c>
      <c r="E15" s="18">
        <v>272.47433034461892</v>
      </c>
      <c r="F15" s="18">
        <v>304.41515191770702</v>
      </c>
      <c r="G15" s="18">
        <v>0.62363532052671811</v>
      </c>
      <c r="H15" s="18">
        <v>0.28962303976748704</v>
      </c>
      <c r="I15" s="18">
        <v>53.389546119066011</v>
      </c>
      <c r="J15" s="18">
        <v>82.943471431278709</v>
      </c>
      <c r="K15" s="18">
        <v>57.4621204518632</v>
      </c>
      <c r="L15" s="18">
        <v>55.952858204917803</v>
      </c>
      <c r="M15" s="18">
        <v>100.87618117154298</v>
      </c>
      <c r="N15" s="18">
        <v>89.771992808544297</v>
      </c>
      <c r="O15" s="18">
        <v>119.64237610540299</v>
      </c>
      <c r="P15" s="18">
        <v>118.397844393594</v>
      </c>
      <c r="Q15" s="18">
        <v>0</v>
      </c>
      <c r="R15" s="18">
        <v>0</v>
      </c>
      <c r="S15" s="18">
        <v>8.5337535991669711E-3</v>
      </c>
      <c r="T15" s="18">
        <v>5.3591711610381031E-2</v>
      </c>
      <c r="U15" s="18">
        <v>1019.90694919662</v>
      </c>
      <c r="V15" s="18">
        <v>1190.2786384174196</v>
      </c>
    </row>
    <row r="16" spans="1:23" ht="18" customHeight="1">
      <c r="B16" s="9" t="s">
        <v>78</v>
      </c>
      <c r="C16" s="10">
        <v>411.06350330999999</v>
      </c>
      <c r="D16" s="10">
        <v>539.14744112000017</v>
      </c>
      <c r="E16" s="10">
        <v>243.65438255257106</v>
      </c>
      <c r="F16" s="10">
        <v>262.33722144154103</v>
      </c>
      <c r="G16" s="10">
        <v>1.1272581270065005</v>
      </c>
      <c r="H16" s="10">
        <v>0.7808516929465259</v>
      </c>
      <c r="I16" s="10">
        <v>52.041992271388708</v>
      </c>
      <c r="J16" s="10">
        <v>81.024369594579824</v>
      </c>
      <c r="K16" s="10">
        <v>35.819582323715608</v>
      </c>
      <c r="L16" s="10">
        <v>47.250133306785791</v>
      </c>
      <c r="M16" s="10">
        <v>83.229373240222998</v>
      </c>
      <c r="N16" s="10">
        <v>74.260600581759789</v>
      </c>
      <c r="O16" s="10">
        <v>112.48042951223549</v>
      </c>
      <c r="P16" s="10">
        <v>117.45474313063602</v>
      </c>
      <c r="Q16" s="10">
        <v>0</v>
      </c>
      <c r="R16" s="10">
        <v>0</v>
      </c>
      <c r="S16" s="10">
        <v>7.1627745097515572E-3</v>
      </c>
      <c r="T16" s="10">
        <v>3.0386254260782151E-2</v>
      </c>
      <c r="U16" s="10">
        <v>939.42368411165012</v>
      </c>
      <c r="V16" s="10">
        <v>1122.2857471225102</v>
      </c>
    </row>
    <row r="17" spans="2:22" ht="18" customHeight="1">
      <c r="B17" s="9" t="s">
        <v>79</v>
      </c>
      <c r="C17" s="10">
        <v>-499.20392093999999</v>
      </c>
      <c r="D17" s="10">
        <v>-664.17361155999993</v>
      </c>
      <c r="E17" s="10">
        <v>-113.99135085299248</v>
      </c>
      <c r="F17" s="10">
        <v>-180.15432830041698</v>
      </c>
      <c r="G17" s="10">
        <v>-0.24295058201430353</v>
      </c>
      <c r="H17" s="10">
        <v>-0.31619024395852902</v>
      </c>
      <c r="I17" s="10">
        <v>-175.06443542605558</v>
      </c>
      <c r="J17" s="10">
        <v>-119.45320065425811</v>
      </c>
      <c r="K17" s="10">
        <v>-35.724197707305898</v>
      </c>
      <c r="L17" s="10">
        <v>-46.289055735227606</v>
      </c>
      <c r="M17" s="10">
        <v>-75.70536311715405</v>
      </c>
      <c r="N17" s="10">
        <v>-63.991498934271725</v>
      </c>
      <c r="O17" s="10">
        <v>-107.68940761517585</v>
      </c>
      <c r="P17" s="10">
        <v>-104.53597225102135</v>
      </c>
      <c r="Q17" s="10">
        <v>0</v>
      </c>
      <c r="R17" s="10">
        <v>0</v>
      </c>
      <c r="S17" s="10">
        <v>-7.104200594028498E-3</v>
      </c>
      <c r="T17" s="10">
        <v>-4.8885704959662692E-2</v>
      </c>
      <c r="U17" s="10">
        <v>-1007.6287304412922</v>
      </c>
      <c r="V17" s="10">
        <v>-1178.962743384114</v>
      </c>
    </row>
    <row r="18" spans="2:22" ht="18" customHeight="1">
      <c r="B18" s="9" t="s">
        <v>80</v>
      </c>
      <c r="C18" s="10">
        <v>-61.480410879999994</v>
      </c>
      <c r="D18" s="10">
        <v>-64.017059660000001</v>
      </c>
      <c r="E18" s="10">
        <v>-119.88311991569796</v>
      </c>
      <c r="F18" s="10">
        <v>-117.65312574255302</v>
      </c>
      <c r="G18" s="10">
        <v>-0.61265068282415103</v>
      </c>
      <c r="H18" s="10">
        <v>-0.41835569397007011</v>
      </c>
      <c r="I18" s="10">
        <v>-5.1293877224614084</v>
      </c>
      <c r="J18" s="10">
        <v>-5.1190542570516593</v>
      </c>
      <c r="K18" s="10">
        <v>-18.417105721445399</v>
      </c>
      <c r="L18" s="10">
        <v>-24.467478766443303</v>
      </c>
      <c r="M18" s="10">
        <v>-17.556634638025599</v>
      </c>
      <c r="N18" s="10">
        <v>-27.804717324341304</v>
      </c>
      <c r="O18" s="10">
        <v>-25.171890258881898</v>
      </c>
      <c r="P18" s="10">
        <v>-24.527419374450101</v>
      </c>
      <c r="Q18" s="10">
        <v>0</v>
      </c>
      <c r="R18" s="10">
        <v>0</v>
      </c>
      <c r="S18" s="10">
        <v>-2.4602012475618551E-3</v>
      </c>
      <c r="T18" s="10">
        <v>-1.5185553769635154</v>
      </c>
      <c r="U18" s="10">
        <v>-248.25366002058394</v>
      </c>
      <c r="V18" s="10">
        <v>-265.52576619577303</v>
      </c>
    </row>
    <row r="19" spans="2:22" ht="18" customHeight="1">
      <c r="B19" s="9" t="s">
        <v>81</v>
      </c>
      <c r="C19" s="10">
        <v>-6.690233140000001</v>
      </c>
      <c r="D19" s="10">
        <v>-12.556322160000001</v>
      </c>
      <c r="E19" s="10">
        <v>-0.18388789947417605</v>
      </c>
      <c r="F19" s="10">
        <v>0.16724868746656801</v>
      </c>
      <c r="G19" s="10">
        <v>0</v>
      </c>
      <c r="H19" s="10">
        <v>0</v>
      </c>
      <c r="I19" s="10">
        <v>0.13896629347352402</v>
      </c>
      <c r="J19" s="10">
        <v>0.21846058459904</v>
      </c>
      <c r="K19" s="10">
        <v>-0.17209031691669799</v>
      </c>
      <c r="L19" s="10">
        <v>-1.7248074869792289</v>
      </c>
      <c r="M19" s="10">
        <v>-0.72580108385368813</v>
      </c>
      <c r="N19" s="10">
        <v>-0.72733238861146232</v>
      </c>
      <c r="O19" s="10">
        <v>-7.4585833735800994E-2</v>
      </c>
      <c r="P19" s="10">
        <v>-0.86764661319960534</v>
      </c>
      <c r="Q19" s="10">
        <v>0</v>
      </c>
      <c r="R19" s="10">
        <v>0</v>
      </c>
      <c r="S19" s="10">
        <v>-1.6615620795609742E-4</v>
      </c>
      <c r="T19" s="10">
        <v>1.5239960128680181</v>
      </c>
      <c r="U19" s="10">
        <v>-7.7077981367147963</v>
      </c>
      <c r="V19" s="10">
        <v>-13.966403363856671</v>
      </c>
    </row>
    <row r="20" spans="2:22" ht="18" customHeight="1">
      <c r="B20" s="11" t="s">
        <v>82</v>
      </c>
      <c r="C20" s="12">
        <v>-156.31106165000003</v>
      </c>
      <c r="D20" s="12">
        <v>-201.5995522599998</v>
      </c>
      <c r="E20" s="12">
        <v>9.5960238844064563</v>
      </c>
      <c r="F20" s="12">
        <v>-35.302983913962436</v>
      </c>
      <c r="G20" s="12">
        <v>0.27165686216804596</v>
      </c>
      <c r="H20" s="12">
        <v>4.6305755017926886E-2</v>
      </c>
      <c r="I20" s="12">
        <v>-128.01286458365476</v>
      </c>
      <c r="J20" s="12">
        <v>-43.32942473213091</v>
      </c>
      <c r="K20" s="12">
        <v>-18.493811421952387</v>
      </c>
      <c r="L20" s="12">
        <v>-25.231208681864349</v>
      </c>
      <c r="M20" s="12">
        <v>-10.758425598810341</v>
      </c>
      <c r="N20" s="12">
        <v>-18.262948065464698</v>
      </c>
      <c r="O20" s="12">
        <v>-20.455454195558062</v>
      </c>
      <c r="P20" s="12">
        <v>-12.476295108035039</v>
      </c>
      <c r="Q20" s="12">
        <v>0</v>
      </c>
      <c r="R20" s="12">
        <v>0</v>
      </c>
      <c r="S20" s="12">
        <v>-2.5677835397424076E-3</v>
      </c>
      <c r="T20" s="12">
        <v>-1.3058814794377916E-2</v>
      </c>
      <c r="U20" s="12">
        <v>-324.16650448694082</v>
      </c>
      <c r="V20" s="12">
        <v>-336.16916582123343</v>
      </c>
    </row>
    <row r="21" spans="2:22" ht="18" customHeight="1">
      <c r="B21" s="19" t="s">
        <v>86</v>
      </c>
      <c r="C21" s="20">
        <v>217.37608807797207</v>
      </c>
      <c r="D21" s="20">
        <v>298.58931534816008</v>
      </c>
      <c r="E21" s="20">
        <v>21.186010203034098</v>
      </c>
      <c r="F21" s="20">
        <v>18.978046789032152</v>
      </c>
      <c r="G21" s="20">
        <v>9.6817869200299528E-2</v>
      </c>
      <c r="H21" s="20">
        <v>9.333421381866927E-2</v>
      </c>
      <c r="I21" s="20">
        <v>131.327755079067</v>
      </c>
      <c r="J21" s="20">
        <v>47.301875541340515</v>
      </c>
      <c r="K21" s="20">
        <v>18.149578103965201</v>
      </c>
      <c r="L21" s="20">
        <v>20.707447510435966</v>
      </c>
      <c r="M21" s="20">
        <v>15.35194440732897</v>
      </c>
      <c r="N21" s="20">
        <v>11.751693619899127</v>
      </c>
      <c r="O21" s="20">
        <v>19.570885117124998</v>
      </c>
      <c r="P21" s="20">
        <v>14.877705374896033</v>
      </c>
      <c r="Q21" s="20">
        <v>0</v>
      </c>
      <c r="R21" s="20">
        <v>0</v>
      </c>
      <c r="S21" s="20">
        <v>2.4005407971117165E-3</v>
      </c>
      <c r="T21" s="20">
        <v>5.5920767961673855E-2</v>
      </c>
      <c r="U21" s="20">
        <v>423.06147939848972</v>
      </c>
      <c r="V21" s="20">
        <v>412.35533916554436</v>
      </c>
    </row>
    <row r="22" spans="2:22" ht="18" customHeight="1">
      <c r="B22" s="16" t="s">
        <v>87</v>
      </c>
      <c r="C22" s="64">
        <v>61.065026427972036</v>
      </c>
      <c r="D22" s="64">
        <v>96.989763088160259</v>
      </c>
      <c r="E22" s="64">
        <v>30.782034087440557</v>
      </c>
      <c r="F22" s="64">
        <v>-16.324937124930283</v>
      </c>
      <c r="G22" s="64">
        <v>0.36847473136834552</v>
      </c>
      <c r="H22" s="64">
        <v>0.13963996883659618</v>
      </c>
      <c r="I22" s="64">
        <v>3.3148904954122287</v>
      </c>
      <c r="J22" s="64">
        <v>3.9724508092096062</v>
      </c>
      <c r="K22" s="64">
        <v>-0.34423331798718593</v>
      </c>
      <c r="L22" s="64">
        <v>-4.523761171428383</v>
      </c>
      <c r="M22" s="64">
        <v>4.5935188085186311</v>
      </c>
      <c r="N22" s="64">
        <v>-6.511254445565573</v>
      </c>
      <c r="O22" s="64">
        <v>-0.88456907843306354</v>
      </c>
      <c r="P22" s="64">
        <v>2.4014102668609949</v>
      </c>
      <c r="Q22" s="64">
        <v>0</v>
      </c>
      <c r="R22" s="64">
        <v>0</v>
      </c>
      <c r="S22" s="64">
        <v>-1.6724274265023098E-4</v>
      </c>
      <c r="T22" s="64">
        <v>4.2861953167295935E-2</v>
      </c>
      <c r="U22" s="64">
        <v>98.8949749115489</v>
      </c>
      <c r="V22" s="64">
        <v>76.18617334431093</v>
      </c>
    </row>
    <row r="23" spans="2:22" ht="18" customHeight="1">
      <c r="B23" s="16" t="s">
        <v>88</v>
      </c>
      <c r="C23" s="64">
        <v>7.7534398250000169</v>
      </c>
      <c r="D23" s="64">
        <v>13.15535687000002</v>
      </c>
      <c r="E23" s="64">
        <v>2.8855650114155291</v>
      </c>
      <c r="F23" s="64">
        <v>4.5869323186923721</v>
      </c>
      <c r="G23" s="64">
        <v>-0.57843198314930033</v>
      </c>
      <c r="H23" s="64">
        <v>-0.54597231806044766</v>
      </c>
      <c r="I23" s="64">
        <v>-0.24228414196203144</v>
      </c>
      <c r="J23" s="64">
        <v>-7.6823340673992283E-2</v>
      </c>
      <c r="K23" s="64">
        <v>0.13169668843999993</v>
      </c>
      <c r="L23" s="64">
        <v>0.85499275378528949</v>
      </c>
      <c r="M23" s="64">
        <v>-2.1807322441187758</v>
      </c>
      <c r="N23" s="64">
        <v>-4.7943952264559275E-2</v>
      </c>
      <c r="O23" s="64">
        <v>0</v>
      </c>
      <c r="P23" s="64">
        <v>0</v>
      </c>
      <c r="Q23" s="64">
        <v>-13.283736999577417</v>
      </c>
      <c r="R23" s="64">
        <v>0.28800415165959548</v>
      </c>
      <c r="S23" s="64">
        <v>-99.611628571694524</v>
      </c>
      <c r="T23" s="64">
        <v>-6.7821858200854805</v>
      </c>
      <c r="U23" s="64">
        <v>-105.1261124156465</v>
      </c>
      <c r="V23" s="64">
        <v>11.432360663052791</v>
      </c>
    </row>
    <row r="24" spans="2:22" ht="18" customHeight="1">
      <c r="B24" s="17" t="s">
        <v>89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-1.8891523188500003</v>
      </c>
      <c r="L24" s="18">
        <v>-2.6353075561006505</v>
      </c>
      <c r="M24" s="18">
        <v>0</v>
      </c>
      <c r="N24" s="18">
        <v>0</v>
      </c>
      <c r="O24" s="18">
        <v>0</v>
      </c>
      <c r="P24" s="18">
        <v>0</v>
      </c>
      <c r="Q24" s="18">
        <v>-0.11881600118671201</v>
      </c>
      <c r="R24" s="18">
        <v>-0.16325177000000005</v>
      </c>
      <c r="S24" s="18">
        <v>-2.4088674810827762</v>
      </c>
      <c r="T24" s="18">
        <v>-0.16903595390997994</v>
      </c>
      <c r="U24" s="18">
        <v>-4.4168358011194888</v>
      </c>
      <c r="V24" s="18">
        <v>-2.9675952800106309</v>
      </c>
    </row>
    <row r="25" spans="2:22" ht="18" customHeight="1">
      <c r="B25" s="11" t="s">
        <v>90</v>
      </c>
      <c r="C25" s="12">
        <v>168.35012460751642</v>
      </c>
      <c r="D25" s="12">
        <v>153.12801659798595</v>
      </c>
      <c r="E25" s="12">
        <v>98.086709362736812</v>
      </c>
      <c r="F25" s="12">
        <v>55.441616366043149</v>
      </c>
      <c r="G25" s="12">
        <v>34.063869752974604</v>
      </c>
      <c r="H25" s="12">
        <v>30.539151651660269</v>
      </c>
      <c r="I25" s="12">
        <v>28.103703027990406</v>
      </c>
      <c r="J25" s="12">
        <v>17.92097042596</v>
      </c>
      <c r="K25" s="12">
        <v>22.532976642662806</v>
      </c>
      <c r="L25" s="12">
        <v>14.016160657549065</v>
      </c>
      <c r="M25" s="12">
        <v>36.218026712194039</v>
      </c>
      <c r="N25" s="12">
        <v>14.549189349384914</v>
      </c>
      <c r="O25" s="12">
        <v>-30.863240739505414</v>
      </c>
      <c r="P25" s="12">
        <v>65.863128112840116</v>
      </c>
      <c r="Q25" s="12">
        <v>2.2978396494889299</v>
      </c>
      <c r="R25" s="12">
        <v>2.4004422309367643</v>
      </c>
      <c r="S25" s="12">
        <v>-89.599563761162045</v>
      </c>
      <c r="T25" s="12">
        <v>-27.520342058579786</v>
      </c>
      <c r="U25" s="12">
        <v>269.19044525489659</v>
      </c>
      <c r="V25" s="12">
        <v>326.33833333378027</v>
      </c>
    </row>
    <row r="26" spans="2:22" ht="18" customHeight="1">
      <c r="B26" s="9" t="s">
        <v>91</v>
      </c>
      <c r="C26" s="10">
        <v>-32.707820200000008</v>
      </c>
      <c r="D26" s="10">
        <v>-24.655260784999996</v>
      </c>
      <c r="E26" s="10">
        <v>-25.238228919395699</v>
      </c>
      <c r="F26" s="10">
        <v>-7.0693894150176</v>
      </c>
      <c r="G26" s="10">
        <v>-4.8080956092244795</v>
      </c>
      <c r="H26" s="10">
        <v>-7.311110179267299</v>
      </c>
      <c r="I26" s="10">
        <v>-7.5548903489238999</v>
      </c>
      <c r="J26" s="10">
        <v>-4.3110215040434205</v>
      </c>
      <c r="K26" s="10">
        <v>-6.4921994207161902</v>
      </c>
      <c r="L26" s="10">
        <v>-3.8881221801361283</v>
      </c>
      <c r="M26" s="10">
        <v>-9.6359890917546487</v>
      </c>
      <c r="N26" s="10">
        <v>-2.2467830712514596</v>
      </c>
      <c r="O26" s="10">
        <v>8.5817532368987308</v>
      </c>
      <c r="P26" s="10">
        <v>-15.532972996669201</v>
      </c>
      <c r="Q26" s="10">
        <v>-3.3094541015786003</v>
      </c>
      <c r="R26" s="10">
        <v>-1.8505873700000002</v>
      </c>
      <c r="S26" s="10">
        <v>23.680945501099593</v>
      </c>
      <c r="T26" s="10">
        <v>-1.8124306149597906</v>
      </c>
      <c r="U26" s="10">
        <v>-57.483978953595198</v>
      </c>
      <c r="V26" s="10">
        <v>-68.677678116344907</v>
      </c>
    </row>
    <row r="27" spans="2:22" ht="18" customHeight="1">
      <c r="B27" s="9" t="s">
        <v>92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ht="18" customHeight="1">
      <c r="B28" s="14" t="s">
        <v>93</v>
      </c>
      <c r="C28" s="15">
        <v>-17.676992428437597</v>
      </c>
      <c r="D28" s="15">
        <v>-30.7282414532243</v>
      </c>
      <c r="E28" s="15">
        <v>-41.339875399269395</v>
      </c>
      <c r="F28" s="15">
        <v>-26.362470285719795</v>
      </c>
      <c r="G28" s="15">
        <v>0</v>
      </c>
      <c r="H28" s="15">
        <v>0</v>
      </c>
      <c r="I28" s="15">
        <v>-2.5070419478952397</v>
      </c>
      <c r="J28" s="15">
        <v>-3.0398110843861001</v>
      </c>
      <c r="K28" s="15">
        <v>-1.7864056907997541</v>
      </c>
      <c r="L28" s="15">
        <v>8.2419666419960125E-2</v>
      </c>
      <c r="M28" s="15">
        <v>-6.1152849590796894</v>
      </c>
      <c r="N28" s="15">
        <v>-2.640073951897044</v>
      </c>
      <c r="O28" s="15">
        <v>-2.3579252993470197E-3</v>
      </c>
      <c r="P28" s="15">
        <v>-1.4668960234049901E-3</v>
      </c>
      <c r="Q28" s="15">
        <v>-0.36415179797362995</v>
      </c>
      <c r="R28" s="15">
        <v>-0.38962840610544502</v>
      </c>
      <c r="S28" s="15">
        <v>1.9437686117258837</v>
      </c>
      <c r="T28" s="15">
        <v>-3.9112062095714824</v>
      </c>
      <c r="U28" s="15">
        <v>-67.848341537028773</v>
      </c>
      <c r="V28" s="15">
        <v>-66.990478620507616</v>
      </c>
    </row>
    <row r="29" spans="2:22" ht="18" customHeight="1">
      <c r="B29" s="16" t="s">
        <v>205</v>
      </c>
      <c r="C29" s="64">
        <f>+C25+C26+C28+C27</f>
        <v>117.96531197907881</v>
      </c>
      <c r="D29" s="64">
        <f t="shared" ref="D29:V29" si="0">+D25+D26+D28+D27</f>
        <v>97.744514359761652</v>
      </c>
      <c r="E29" s="64">
        <f t="shared" si="0"/>
        <v>31.508605044071722</v>
      </c>
      <c r="F29" s="64">
        <f t="shared" si="0"/>
        <v>22.009756665305758</v>
      </c>
      <c r="G29" s="64">
        <f t="shared" si="0"/>
        <v>29.255774143750124</v>
      </c>
      <c r="H29" s="64">
        <f t="shared" si="0"/>
        <v>23.22804147239297</v>
      </c>
      <c r="I29" s="64">
        <f t="shared" si="0"/>
        <v>18.041770731171269</v>
      </c>
      <c r="J29" s="64">
        <f t="shared" si="0"/>
        <v>10.57013783753048</v>
      </c>
      <c r="K29" s="64">
        <f t="shared" si="0"/>
        <v>14.254371531146862</v>
      </c>
      <c r="L29" s="64">
        <f t="shared" si="0"/>
        <v>10.210458143832897</v>
      </c>
      <c r="M29" s="64">
        <f t="shared" si="0"/>
        <v>20.466752661359699</v>
      </c>
      <c r="N29" s="64">
        <f t="shared" si="0"/>
        <v>9.6623323262364096</v>
      </c>
      <c r="O29" s="64">
        <f t="shared" si="0"/>
        <v>-22.28384542790603</v>
      </c>
      <c r="P29" s="64">
        <f t="shared" si="0"/>
        <v>50.328688220147512</v>
      </c>
      <c r="Q29" s="64">
        <f t="shared" si="0"/>
        <v>-1.3757662500633003</v>
      </c>
      <c r="R29" s="64">
        <f t="shared" si="0"/>
        <v>0.16022645483131914</v>
      </c>
      <c r="S29" s="64">
        <f t="shared" si="0"/>
        <v>-63.974849648336573</v>
      </c>
      <c r="T29" s="64">
        <f t="shared" si="0"/>
        <v>-33.243978883111062</v>
      </c>
      <c r="U29" s="64">
        <f t="shared" si="0"/>
        <v>143.85812476427262</v>
      </c>
      <c r="V29" s="64">
        <f t="shared" si="0"/>
        <v>190.67017659692775</v>
      </c>
    </row>
    <row r="30" spans="2:22" ht="18" customHeight="1">
      <c r="B30" s="21" t="s">
        <v>94</v>
      </c>
      <c r="C30" s="22">
        <v>0.67585175790539875</v>
      </c>
      <c r="D30" s="22">
        <v>0.71992598554288278</v>
      </c>
      <c r="E30" s="22">
        <v>0.44825490683571284</v>
      </c>
      <c r="F30" s="22">
        <v>0.49911387516618655</v>
      </c>
      <c r="G30" s="22">
        <v>0.63065832439774439</v>
      </c>
      <c r="H30" s="22">
        <v>0.67048843080694276</v>
      </c>
      <c r="I30" s="22">
        <v>0.66865858470550976</v>
      </c>
      <c r="J30" s="22">
        <v>0.69521097999440451</v>
      </c>
      <c r="K30" s="22">
        <v>0.46290433570322076</v>
      </c>
      <c r="L30" s="22">
        <v>0.59781483760917009</v>
      </c>
      <c r="M30" s="22">
        <v>0.60519448761083727</v>
      </c>
      <c r="N30" s="22">
        <v>0.72359658754188438</v>
      </c>
      <c r="O30" s="22">
        <v>0.74953890641663989</v>
      </c>
      <c r="P30" s="22">
        <v>0.63006714192472058</v>
      </c>
      <c r="Q30" s="22">
        <v>0.43171257468665641</v>
      </c>
      <c r="R30" s="22">
        <v>0.50225661800563615</v>
      </c>
      <c r="S30" s="22"/>
      <c r="T30" s="22"/>
      <c r="U30" s="22">
        <v>0.64044200680230245</v>
      </c>
      <c r="V30" s="22">
        <v>0.65703326166078435</v>
      </c>
    </row>
    <row r="31" spans="2:22" ht="18" customHeight="1">
      <c r="B31" s="21" t="s">
        <v>95</v>
      </c>
      <c r="C31" s="23">
        <v>0.23342297073447868</v>
      </c>
      <c r="D31" s="23">
        <v>0.27217900077096041</v>
      </c>
      <c r="E31" s="23">
        <v>0.36232628771417341</v>
      </c>
      <c r="F31" s="23">
        <v>0.34263574482772702</v>
      </c>
      <c r="G31" s="23">
        <v>0.33139557137186398</v>
      </c>
      <c r="H31" s="23">
        <v>0.30683110272183023</v>
      </c>
      <c r="I31" s="23">
        <v>0.25218907973092514</v>
      </c>
      <c r="J31" s="23">
        <v>0.29189261684581708</v>
      </c>
      <c r="K31" s="23">
        <v>0.43196913026283457</v>
      </c>
      <c r="L31" s="23">
        <v>0.35484317040830921</v>
      </c>
      <c r="M31" s="23">
        <v>0.23665431707502468</v>
      </c>
      <c r="N31" s="23">
        <v>0.21586504698952394</v>
      </c>
      <c r="O31" s="23">
        <v>0.29402455425884855</v>
      </c>
      <c r="P31" s="23">
        <v>0.31582824829013112</v>
      </c>
      <c r="Q31" s="23">
        <v>0.44599951616153632</v>
      </c>
      <c r="R31" s="23">
        <v>0.48842444477668201</v>
      </c>
      <c r="S31" s="23"/>
      <c r="T31" s="23"/>
      <c r="U31" s="23">
        <v>0.29082053290491883</v>
      </c>
      <c r="V31" s="23">
        <v>0.30146687913689219</v>
      </c>
    </row>
    <row r="32" spans="2:22" ht="18" customHeight="1">
      <c r="B32" s="24" t="s">
        <v>96</v>
      </c>
      <c r="C32" s="65">
        <v>0.90927472863987746</v>
      </c>
      <c r="D32" s="65">
        <v>0.99210498631384314</v>
      </c>
      <c r="E32" s="65">
        <v>0.8105811945498862</v>
      </c>
      <c r="F32" s="65">
        <v>0.84174961999391362</v>
      </c>
      <c r="G32" s="65">
        <v>0.96205389576960831</v>
      </c>
      <c r="H32" s="65">
        <v>0.97731953352877299</v>
      </c>
      <c r="I32" s="65">
        <v>0.92084766443643495</v>
      </c>
      <c r="J32" s="65">
        <v>0.98710359684022153</v>
      </c>
      <c r="K32" s="65">
        <v>0.89487346596605533</v>
      </c>
      <c r="L32" s="65">
        <v>0.95265800801747935</v>
      </c>
      <c r="M32" s="65">
        <v>0.84184880468586198</v>
      </c>
      <c r="N32" s="65">
        <v>0.9394616345314083</v>
      </c>
      <c r="O32" s="65">
        <v>1.0435634606754884</v>
      </c>
      <c r="P32" s="65">
        <v>0.94589539021485169</v>
      </c>
      <c r="Q32" s="65">
        <v>0.87771209084819279</v>
      </c>
      <c r="R32" s="65">
        <v>0.99068106278231816</v>
      </c>
      <c r="S32" s="65"/>
      <c r="T32" s="65"/>
      <c r="U32" s="65">
        <v>0.93126253970722128</v>
      </c>
      <c r="V32" s="65">
        <v>0.95850014079767654</v>
      </c>
    </row>
    <row r="33" spans="2:22" ht="18" customHeight="1"/>
    <row r="34" spans="2:22" ht="20.100000000000001" customHeight="1">
      <c r="B34" s="2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</row>
    <row r="35" spans="2:22" ht="15" customHeight="1">
      <c r="B35" s="2" t="s">
        <v>240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2:22" ht="15" customHeight="1">
      <c r="B36" s="53"/>
      <c r="C36" s="91"/>
    </row>
    <row r="37" spans="2:22" ht="15" hidden="1" customHeight="1">
      <c r="C37" s="91"/>
    </row>
    <row r="38" spans="2:22" ht="15" hidden="1" customHeight="1">
      <c r="C38" s="91"/>
    </row>
    <row r="39" spans="2:22" ht="15" hidden="1" customHeight="1">
      <c r="C39" s="91"/>
    </row>
    <row r="40" spans="2:22" ht="15" hidden="1" customHeight="1">
      <c r="C40" s="91"/>
    </row>
    <row r="41" spans="2:22" ht="15" hidden="1" customHeight="1">
      <c r="C41" s="91"/>
    </row>
    <row r="42" spans="2:22" ht="15" hidden="1" customHeight="1">
      <c r="C42" s="91"/>
    </row>
    <row r="43" spans="2:22" ht="15" hidden="1" customHeight="1">
      <c r="C43" s="91"/>
    </row>
    <row r="44" spans="2:22" ht="15" hidden="1" customHeight="1">
      <c r="C44" s="91"/>
    </row>
    <row r="45" spans="2:22" ht="15" hidden="1" customHeight="1">
      <c r="C45" s="91"/>
    </row>
    <row r="46" spans="2:22" ht="15" hidden="1" customHeight="1">
      <c r="C46" s="91"/>
    </row>
    <row r="47" spans="2:22" ht="15" hidden="1" customHeight="1">
      <c r="C47" s="91"/>
    </row>
    <row r="48" spans="2:22" ht="15" hidden="1" customHeight="1">
      <c r="C48" s="91"/>
    </row>
    <row r="49" spans="3:3" ht="15" hidden="1" customHeight="1">
      <c r="C49" s="91"/>
    </row>
    <row r="50" spans="3:3" ht="15" hidden="1" customHeight="1">
      <c r="C50" s="91"/>
    </row>
    <row r="51" spans="3:3" ht="15" hidden="1" customHeight="1">
      <c r="C51" s="91"/>
    </row>
    <row r="52" spans="3:3" ht="15" hidden="1" customHeight="1">
      <c r="C52" s="91"/>
    </row>
    <row r="53" spans="3:3" ht="15" hidden="1" customHeight="1">
      <c r="C53" s="91"/>
    </row>
    <row r="54" spans="3:3" ht="15" hidden="1" customHeight="1">
      <c r="C54" s="91"/>
    </row>
    <row r="55" spans="3:3" ht="15" hidden="1" customHeight="1">
      <c r="C55" s="91"/>
    </row>
    <row r="56" spans="3:3" ht="15" hidden="1" customHeight="1">
      <c r="C56" s="91"/>
    </row>
    <row r="57" spans="3:3" ht="15" hidden="1" customHeight="1">
      <c r="C57" s="91"/>
    </row>
    <row r="58" spans="3:3" hidden="1">
      <c r="C58" s="91"/>
    </row>
    <row r="59" spans="3:3" hidden="1">
      <c r="C59" s="91"/>
    </row>
    <row r="60" spans="3:3" hidden="1">
      <c r="C60" s="91"/>
    </row>
    <row r="61" spans="3:3" hidden="1">
      <c r="C61" s="91"/>
    </row>
    <row r="62" spans="3:3" hidden="1">
      <c r="C62" s="91"/>
    </row>
    <row r="63" spans="3:3" hidden="1">
      <c r="C63" s="91"/>
    </row>
    <row r="64" spans="3:3" ht="15" customHeight="1">
      <c r="C64" s="91"/>
    </row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S90"/>
  <sheetViews>
    <sheetView showGridLines="0" showRowColHeaders="0" zoomScale="70" zoomScaleNormal="70" zoomScaleSheetLayoutView="50" workbookViewId="0">
      <selection activeCell="D14" sqref="D14"/>
    </sheetView>
  </sheetViews>
  <sheetFormatPr baseColWidth="10" defaultColWidth="0" defaultRowHeight="15.75" zeroHeight="1"/>
  <cols>
    <col min="1" max="1" width="11.140625" style="56" customWidth="1"/>
    <col min="2" max="2" width="66.7109375" style="56" customWidth="1"/>
    <col min="3" max="6" width="15.7109375" style="56" customWidth="1"/>
    <col min="7" max="7" width="9" style="56" customWidth="1"/>
    <col min="8" max="9" width="15.7109375" style="56" customWidth="1"/>
    <col min="10" max="10" width="9.7109375" style="56" customWidth="1"/>
    <col min="11" max="11" width="18" style="56" customWidth="1"/>
    <col min="12" max="13" width="11.42578125" style="56" customWidth="1"/>
    <col min="14" max="19" width="0" style="56" hidden="1" customWidth="1"/>
    <col min="20" max="16384" width="11.42578125" style="56" hidden="1"/>
  </cols>
  <sheetData>
    <row r="1" spans="1:13" s="2" customFormat="1" ht="15">
      <c r="A1" s="55"/>
    </row>
    <row r="2" spans="1:13" s="4" customFormat="1" ht="49.5" customHeight="1">
      <c r="A2" s="55"/>
      <c r="B2" s="111" t="str">
        <f>+CONCATENATE(Index!B11&amp;" - "&amp;Index!B15)</f>
        <v>Cuenta de Resultados por Unidades de Negocio - Evolución Trimestral</v>
      </c>
      <c r="C2" s="112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>
      <c r="A3" s="55"/>
    </row>
    <row r="4" spans="1:13">
      <c r="A4" s="55"/>
    </row>
    <row r="5" spans="1:13">
      <c r="A5" s="55"/>
      <c r="C5" s="57"/>
      <c r="D5" s="57"/>
      <c r="E5" s="57"/>
      <c r="F5" s="57"/>
      <c r="H5" s="57"/>
      <c r="I5" s="57"/>
      <c r="K5" s="57"/>
    </row>
    <row r="6" spans="1:13" ht="3.75" customHeight="1">
      <c r="A6" s="55"/>
      <c r="C6" s="57"/>
      <c r="D6" s="57"/>
      <c r="E6" s="57"/>
      <c r="F6" s="57"/>
      <c r="H6" s="57"/>
      <c r="I6" s="57"/>
      <c r="K6" s="57"/>
    </row>
    <row r="7" spans="1:13" ht="15.75" customHeight="1">
      <c r="A7" s="55"/>
      <c r="B7" s="110"/>
      <c r="C7" s="218">
        <v>2020</v>
      </c>
      <c r="D7" s="219"/>
      <c r="E7" s="219"/>
      <c r="F7" s="219"/>
      <c r="G7" s="58"/>
      <c r="H7" s="218">
        <v>2021</v>
      </c>
      <c r="I7" s="219"/>
      <c r="J7" s="70"/>
      <c r="K7" s="216" t="s">
        <v>251</v>
      </c>
    </row>
    <row r="8" spans="1:13" ht="46.5" customHeight="1">
      <c r="A8" s="55"/>
      <c r="B8" s="176" t="s">
        <v>108</v>
      </c>
      <c r="C8" s="177" t="s">
        <v>105</v>
      </c>
      <c r="D8" s="177" t="s">
        <v>106</v>
      </c>
      <c r="E8" s="177" t="s">
        <v>5</v>
      </c>
      <c r="F8" s="177" t="s">
        <v>107</v>
      </c>
      <c r="G8" s="58"/>
      <c r="H8" s="177" t="s">
        <v>105</v>
      </c>
      <c r="I8" s="208" t="s">
        <v>106</v>
      </c>
      <c r="J8" s="58"/>
      <c r="K8" s="217"/>
    </row>
    <row r="9" spans="1:13">
      <c r="A9" s="55"/>
      <c r="B9" s="175" t="s">
        <v>109</v>
      </c>
      <c r="C9" s="178"/>
      <c r="D9" s="178"/>
      <c r="E9" s="178"/>
      <c r="F9" s="178"/>
      <c r="G9" s="96"/>
      <c r="H9" s="178"/>
      <c r="I9" s="178"/>
      <c r="J9" s="97"/>
      <c r="K9" s="178"/>
    </row>
    <row r="10" spans="1:13" ht="15.6" customHeight="1">
      <c r="A10" s="55"/>
      <c r="B10" s="71" t="s">
        <v>110</v>
      </c>
      <c r="C10" s="72">
        <v>7332.7564575717297</v>
      </c>
      <c r="D10" s="72">
        <v>5944.2006361772692</v>
      </c>
      <c r="E10" s="72">
        <v>5774.4697975633026</v>
      </c>
      <c r="F10" s="72">
        <v>6367.7225343637983</v>
      </c>
      <c r="G10" s="96"/>
      <c r="H10" s="72">
        <v>7303.9677309320296</v>
      </c>
      <c r="I10" s="72">
        <v>6779.0828001440705</v>
      </c>
      <c r="J10" s="92"/>
      <c r="K10" s="93">
        <v>0.14045322745090183</v>
      </c>
    </row>
    <row r="11" spans="1:13" ht="15.6" customHeight="1">
      <c r="A11" s="55"/>
      <c r="B11" s="71" t="s">
        <v>111</v>
      </c>
      <c r="C11" s="72">
        <v>6097.4871052379003</v>
      </c>
      <c r="D11" s="72">
        <v>4885.2185273590985</v>
      </c>
      <c r="E11" s="72">
        <v>4567.2217958541023</v>
      </c>
      <c r="F11" s="72">
        <v>4932.2534574960991</v>
      </c>
      <c r="G11" s="96"/>
      <c r="H11" s="72">
        <v>5895.6557519771004</v>
      </c>
      <c r="I11" s="72">
        <v>5766.9711041092005</v>
      </c>
      <c r="J11" s="92"/>
      <c r="K11" s="93">
        <v>0.18049398851084125</v>
      </c>
    </row>
    <row r="12" spans="1:13" ht="15.6" customHeight="1">
      <c r="A12" s="55"/>
      <c r="B12" s="74" t="s">
        <v>112</v>
      </c>
      <c r="C12" s="72">
        <v>4897.51597850297</v>
      </c>
      <c r="D12" s="72">
        <v>3865.3115781624601</v>
      </c>
      <c r="E12" s="72">
        <v>3676.510633733571</v>
      </c>
      <c r="F12" s="72">
        <v>3670.4335077351989</v>
      </c>
      <c r="G12" s="96"/>
      <c r="H12" s="72">
        <v>4769.9585527515001</v>
      </c>
      <c r="I12" s="72">
        <v>4576.692465691799</v>
      </c>
      <c r="J12" s="92"/>
      <c r="K12" s="93">
        <v>0.18404231409140992</v>
      </c>
    </row>
    <row r="13" spans="1:13" ht="15.6" customHeight="1">
      <c r="A13" s="55"/>
      <c r="B13" s="74" t="s">
        <v>113</v>
      </c>
      <c r="C13" s="72">
        <v>1199.9711267349301</v>
      </c>
      <c r="D13" s="72">
        <v>1019.90694919662</v>
      </c>
      <c r="E13" s="72">
        <v>890.71116212055995</v>
      </c>
      <c r="F13" s="72">
        <v>1261.8199497608093</v>
      </c>
      <c r="G13" s="96"/>
      <c r="H13" s="72">
        <v>1125.6971992256001</v>
      </c>
      <c r="I13" s="72">
        <v>1190.2786384174199</v>
      </c>
      <c r="J13" s="92"/>
      <c r="K13" s="93">
        <v>0.16704630687632982</v>
      </c>
    </row>
    <row r="14" spans="1:13" ht="15.6" customHeight="1">
      <c r="A14" s="55"/>
      <c r="B14" s="71" t="s">
        <v>114</v>
      </c>
      <c r="C14" s="72">
        <v>126.794515384129</v>
      </c>
      <c r="D14" s="72">
        <v>143.85860051317002</v>
      </c>
      <c r="E14" s="72">
        <v>179.78212228893699</v>
      </c>
      <c r="F14" s="72">
        <v>76.097439165296919</v>
      </c>
      <c r="G14" s="96"/>
      <c r="H14" s="72">
        <v>173.328336808578</v>
      </c>
      <c r="I14" s="72">
        <v>190.669731578626</v>
      </c>
      <c r="J14" s="92"/>
      <c r="K14" s="93">
        <v>0.32539681950520921</v>
      </c>
    </row>
    <row r="15" spans="1:13" ht="15.6" customHeight="1">
      <c r="A15" s="55"/>
      <c r="B15" s="71" t="s">
        <v>96</v>
      </c>
      <c r="C15" s="73">
        <v>1.0001120015877347</v>
      </c>
      <c r="D15" s="73">
        <v>0.93126253970722128</v>
      </c>
      <c r="E15" s="73">
        <v>0.92252399182761335</v>
      </c>
      <c r="F15" s="73">
        <v>0.93376586916062654</v>
      </c>
      <c r="G15" s="96"/>
      <c r="H15" s="73">
        <v>0.94321953990721707</v>
      </c>
      <c r="I15" s="73">
        <v>0.95850014079767654</v>
      </c>
      <c r="J15" s="92"/>
      <c r="K15" s="99">
        <v>2.7237601090455255</v>
      </c>
    </row>
    <row r="16" spans="1:13" ht="15.6" customHeight="1">
      <c r="A16" s="55"/>
      <c r="B16" s="74" t="s">
        <v>94</v>
      </c>
      <c r="C16" s="73">
        <v>0.70825448682780179</v>
      </c>
      <c r="D16" s="73">
        <v>0.64044200680230245</v>
      </c>
      <c r="E16" s="73">
        <v>0.63827773708046387</v>
      </c>
      <c r="F16" s="73">
        <v>0.63535867734616613</v>
      </c>
      <c r="G16" s="96"/>
      <c r="H16" s="73">
        <v>0.662875920782522</v>
      </c>
      <c r="I16" s="73">
        <v>0.65703326166078435</v>
      </c>
      <c r="J16" s="92"/>
      <c r="K16" s="99">
        <v>1.6591254858481896</v>
      </c>
    </row>
    <row r="17" spans="1:12" ht="15.6" customHeight="1">
      <c r="A17" s="55"/>
      <c r="B17" s="74" t="s">
        <v>95</v>
      </c>
      <c r="C17" s="73">
        <v>0.29185751475993288</v>
      </c>
      <c r="D17" s="73">
        <v>0.29082053290491883</v>
      </c>
      <c r="E17" s="73">
        <v>0.28424625474714954</v>
      </c>
      <c r="F17" s="73">
        <v>0.2984071918144604</v>
      </c>
      <c r="G17" s="96"/>
      <c r="H17" s="73">
        <v>0.28034361912469508</v>
      </c>
      <c r="I17" s="73">
        <v>0.30146687913689219</v>
      </c>
      <c r="J17" s="92"/>
      <c r="K17" s="99">
        <v>1.0646346231973358</v>
      </c>
    </row>
    <row r="18" spans="1:12" ht="18.75">
      <c r="A18" s="55"/>
      <c r="B18" s="76" t="s">
        <v>115</v>
      </c>
      <c r="C18" s="77"/>
      <c r="D18" s="77"/>
      <c r="E18" s="77"/>
      <c r="F18" s="77"/>
      <c r="G18" s="96"/>
      <c r="H18" s="77"/>
      <c r="I18" s="77"/>
      <c r="J18" s="92"/>
      <c r="K18" s="94"/>
    </row>
    <row r="19" spans="1:12">
      <c r="A19" s="55"/>
      <c r="B19" s="78" t="s">
        <v>111</v>
      </c>
      <c r="C19" s="79"/>
      <c r="D19" s="79"/>
      <c r="E19" s="79"/>
      <c r="F19" s="79"/>
      <c r="G19" s="96"/>
      <c r="H19" s="79"/>
      <c r="I19" s="79"/>
      <c r="J19" s="92"/>
      <c r="K19" s="95"/>
    </row>
    <row r="20" spans="1:12">
      <c r="B20" s="71" t="s">
        <v>0</v>
      </c>
      <c r="C20" s="72">
        <v>2415.2337807499998</v>
      </c>
      <c r="D20" s="72">
        <v>1562.4800018300002</v>
      </c>
      <c r="E20" s="72">
        <v>1335.1499400999992</v>
      </c>
      <c r="F20" s="72">
        <v>1686.0083736100005</v>
      </c>
      <c r="G20" s="96"/>
      <c r="H20" s="72">
        <v>2484.98150037</v>
      </c>
      <c r="I20" s="72">
        <v>1766.5238831000001</v>
      </c>
      <c r="J20" s="92"/>
      <c r="K20" s="93">
        <v>0.13058975540872245</v>
      </c>
    </row>
    <row r="21" spans="1:12">
      <c r="A21" s="55"/>
      <c r="B21" s="71" t="s">
        <v>97</v>
      </c>
      <c r="C21" s="72">
        <v>837.99604633857996</v>
      </c>
      <c r="D21" s="72">
        <v>774.02406047359011</v>
      </c>
      <c r="E21" s="72">
        <v>761.93690939054977</v>
      </c>
      <c r="F21" s="72">
        <v>711.40132534237046</v>
      </c>
      <c r="G21" s="96"/>
      <c r="H21" s="72">
        <v>729.01007247344694</v>
      </c>
      <c r="I21" s="72">
        <v>866.54073574472307</v>
      </c>
      <c r="J21" s="92"/>
      <c r="K21" s="93">
        <v>0.11952687260719803</v>
      </c>
      <c r="L21"/>
    </row>
    <row r="22" spans="1:12">
      <c r="A22" s="55"/>
      <c r="B22" s="71" t="s">
        <v>98</v>
      </c>
      <c r="C22" s="72">
        <v>510.49916611448305</v>
      </c>
      <c r="D22" s="72">
        <v>605.34427268038678</v>
      </c>
      <c r="E22" s="72">
        <v>527.83380725631014</v>
      </c>
      <c r="F22" s="72">
        <v>454.18911307379017</v>
      </c>
      <c r="G22" s="96"/>
      <c r="H22" s="72">
        <v>454.74872527300101</v>
      </c>
      <c r="I22" s="72">
        <v>570.57177494913901</v>
      </c>
      <c r="J22" s="92"/>
      <c r="K22" s="93">
        <v>-5.7442515442129499E-2</v>
      </c>
      <c r="L22"/>
    </row>
    <row r="23" spans="1:12">
      <c r="A23"/>
      <c r="B23" s="71" t="s">
        <v>177</v>
      </c>
      <c r="C23" s="72">
        <v>473.21807476265798</v>
      </c>
      <c r="D23" s="72">
        <v>302.57537492799196</v>
      </c>
      <c r="E23" s="72">
        <v>347.35787409380021</v>
      </c>
      <c r="F23" s="72">
        <v>360.28617473660984</v>
      </c>
      <c r="G23" s="96"/>
      <c r="H23" s="72">
        <v>430.65501704100103</v>
      </c>
      <c r="I23" s="72">
        <v>307.02287918432302</v>
      </c>
      <c r="J23" s="92"/>
      <c r="K23" s="93">
        <v>1.4698830852938684E-2</v>
      </c>
      <c r="L23"/>
    </row>
    <row r="24" spans="1:12">
      <c r="A24" s="55"/>
      <c r="B24" s="71" t="s">
        <v>99</v>
      </c>
      <c r="C24" s="72">
        <v>371.12094665900702</v>
      </c>
      <c r="D24" s="72">
        <v>355.65906075808994</v>
      </c>
      <c r="E24" s="72">
        <v>361.28292049302297</v>
      </c>
      <c r="F24" s="72">
        <v>362.43070984751012</v>
      </c>
      <c r="G24" s="96"/>
      <c r="H24" s="72">
        <v>385.513089692427</v>
      </c>
      <c r="I24" s="72">
        <v>370.49563372703699</v>
      </c>
      <c r="J24" s="92"/>
      <c r="K24" s="93">
        <v>4.1715717680080429E-2</v>
      </c>
      <c r="L24"/>
    </row>
    <row r="25" spans="1:12">
      <c r="A25" s="55"/>
      <c r="B25" s="71" t="s">
        <v>100</v>
      </c>
      <c r="C25" s="72">
        <v>484.21499051384598</v>
      </c>
      <c r="D25" s="72">
        <v>402.35209048783605</v>
      </c>
      <c r="E25" s="72">
        <v>318.64233087278808</v>
      </c>
      <c r="F25" s="72">
        <v>369.41540208215974</v>
      </c>
      <c r="G25" s="96"/>
      <c r="H25" s="72">
        <v>454.573865331403</v>
      </c>
      <c r="I25" s="72">
        <v>892.42166452509707</v>
      </c>
      <c r="J25" s="92"/>
      <c r="K25" s="93">
        <v>1.2180117504623151</v>
      </c>
      <c r="L25"/>
    </row>
    <row r="26" spans="1:12">
      <c r="A26"/>
      <c r="B26" s="71" t="s">
        <v>206</v>
      </c>
      <c r="C26" s="72">
        <v>1413.5779850027998</v>
      </c>
      <c r="D26" s="72">
        <v>1496.3943798535502</v>
      </c>
      <c r="E26" s="72">
        <v>1308.82847446388</v>
      </c>
      <c r="F26" s="72">
        <v>1467.7186880970303</v>
      </c>
      <c r="G26" s="96"/>
      <c r="H26" s="72">
        <v>1586.49840000929</v>
      </c>
      <c r="I26" s="72">
        <v>1654.9424594452503</v>
      </c>
      <c r="J26" s="92"/>
      <c r="K26" s="93">
        <v>0.10595340488195162</v>
      </c>
      <c r="L26"/>
    </row>
    <row r="27" spans="1:12">
      <c r="A27"/>
      <c r="B27" s="71" t="s">
        <v>3</v>
      </c>
      <c r="C27" s="72">
        <v>219.66963364701201</v>
      </c>
      <c r="D27" s="72">
        <v>118.01253063963998</v>
      </c>
      <c r="E27" s="72">
        <v>156.00213917538804</v>
      </c>
      <c r="F27" s="72">
        <v>125.25411844005203</v>
      </c>
      <c r="G27" s="96"/>
      <c r="H27" s="72">
        <v>118.64038117999999</v>
      </c>
      <c r="I27" s="72">
        <v>128.29509059</v>
      </c>
      <c r="J27" s="92"/>
      <c r="K27" s="93">
        <v>8.7131085950174089E-2</v>
      </c>
      <c r="L27"/>
    </row>
    <row r="28" spans="1:12">
      <c r="A28"/>
      <c r="B28" s="78" t="s">
        <v>112</v>
      </c>
      <c r="C28" s="79"/>
      <c r="D28" s="79"/>
      <c r="E28" s="79"/>
      <c r="F28" s="79"/>
      <c r="G28" s="96"/>
      <c r="H28" s="79"/>
      <c r="I28" s="79"/>
      <c r="J28" s="92"/>
      <c r="K28" s="95"/>
      <c r="L28"/>
    </row>
    <row r="29" spans="1:12">
      <c r="A29" s="55"/>
      <c r="B29" s="71" t="s">
        <v>0</v>
      </c>
      <c r="C29" s="72">
        <v>1943.76157506</v>
      </c>
      <c r="D29" s="72">
        <v>1147.0497758999998</v>
      </c>
      <c r="E29" s="72">
        <v>1054.5361481899999</v>
      </c>
      <c r="F29" s="72">
        <v>1176.6449227800003</v>
      </c>
      <c r="G29" s="96"/>
      <c r="H29" s="72">
        <v>2021.7208693500002</v>
      </c>
      <c r="I29" s="72">
        <v>1228.0697781899999</v>
      </c>
      <c r="J29" s="92"/>
      <c r="K29" s="93">
        <v>7.0633379642509472E-2</v>
      </c>
      <c r="L29"/>
    </row>
    <row r="30" spans="1:12">
      <c r="B30" s="71" t="s">
        <v>97</v>
      </c>
      <c r="C30" s="72">
        <v>500.47878293501202</v>
      </c>
      <c r="D30" s="72">
        <v>501.54973012896806</v>
      </c>
      <c r="E30" s="72">
        <v>468.72796765307987</v>
      </c>
      <c r="F30" s="72">
        <v>405.12676357290002</v>
      </c>
      <c r="G30" s="96"/>
      <c r="H30" s="72">
        <v>482.15530165825902</v>
      </c>
      <c r="I30" s="72">
        <v>562.12558382701081</v>
      </c>
      <c r="J30" s="92"/>
      <c r="K30" s="93">
        <v>0.12077736276015207</v>
      </c>
      <c r="L30"/>
    </row>
    <row r="31" spans="1:12">
      <c r="A31" s="55"/>
      <c r="B31" s="71" t="s">
        <v>98</v>
      </c>
      <c r="C31" s="72">
        <v>509.64501601049102</v>
      </c>
      <c r="D31" s="72">
        <v>604.72063735985898</v>
      </c>
      <c r="E31" s="72">
        <v>527.44710724101992</v>
      </c>
      <c r="F31" s="72">
        <v>453.79882812788037</v>
      </c>
      <c r="G31" s="96"/>
      <c r="H31" s="72">
        <v>454.54945995205298</v>
      </c>
      <c r="I31" s="72">
        <v>570.28215190937703</v>
      </c>
      <c r="J31" s="92"/>
      <c r="K31" s="93">
        <v>-5.6949413204808806E-2</v>
      </c>
      <c r="L31"/>
    </row>
    <row r="32" spans="1:12">
      <c r="A32" s="55"/>
      <c r="B32" s="71" t="s">
        <v>177</v>
      </c>
      <c r="C32" s="72">
        <v>393.86603325545201</v>
      </c>
      <c r="D32" s="72">
        <v>249.18582880892501</v>
      </c>
      <c r="E32" s="72">
        <v>275.87234933235504</v>
      </c>
      <c r="F32" s="72">
        <v>284.83032870965781</v>
      </c>
      <c r="G32" s="96"/>
      <c r="H32" s="72">
        <v>340.72504685609505</v>
      </c>
      <c r="I32" s="72">
        <v>224.07940775304399</v>
      </c>
      <c r="J32" s="92"/>
      <c r="K32" s="93">
        <v>-0.10075380761372489</v>
      </c>
      <c r="L32"/>
    </row>
    <row r="33" spans="1:12">
      <c r="A33"/>
      <c r="B33" s="71" t="s">
        <v>99</v>
      </c>
      <c r="C33" s="72">
        <v>310.72252057448003</v>
      </c>
      <c r="D33" s="72">
        <v>298.19694030622594</v>
      </c>
      <c r="E33" s="72">
        <v>308.73378994520203</v>
      </c>
      <c r="F33" s="72">
        <v>306.51167485348208</v>
      </c>
      <c r="G33" s="96"/>
      <c r="H33" s="72">
        <v>326.27171226072005</v>
      </c>
      <c r="I33" s="72">
        <v>314.54277552212091</v>
      </c>
      <c r="J33" s="92"/>
      <c r="K33" s="93">
        <v>5.4815569868386364E-2</v>
      </c>
      <c r="L33"/>
    </row>
    <row r="34" spans="1:12">
      <c r="A34" s="55"/>
      <c r="B34" s="71" t="s">
        <v>100</v>
      </c>
      <c r="C34" s="72">
        <v>342.64536380101799</v>
      </c>
      <c r="D34" s="72">
        <v>301.47590931629293</v>
      </c>
      <c r="E34" s="72">
        <v>225.87780637358219</v>
      </c>
      <c r="F34" s="72">
        <v>280.55436879996705</v>
      </c>
      <c r="G34" s="96"/>
      <c r="H34" s="72">
        <v>355.94687775526</v>
      </c>
      <c r="I34" s="72">
        <v>802.64967171655007</v>
      </c>
      <c r="J34" s="92"/>
      <c r="K34" s="93">
        <v>1.6624006990702915</v>
      </c>
      <c r="L34"/>
    </row>
    <row r="35" spans="1:12">
      <c r="A35" s="55"/>
      <c r="B35" s="71" t="s">
        <v>206</v>
      </c>
      <c r="C35" s="72">
        <v>1304.78662362455</v>
      </c>
      <c r="D35" s="72">
        <v>1376.7520037481499</v>
      </c>
      <c r="E35" s="72">
        <v>1209.1411370560199</v>
      </c>
      <c r="F35" s="72">
        <v>1242.1944080747999</v>
      </c>
      <c r="G35" s="96"/>
      <c r="H35" s="72">
        <v>1418.9645577030701</v>
      </c>
      <c r="I35" s="72">
        <v>1536.54461505166</v>
      </c>
      <c r="J35" s="92"/>
      <c r="K35" s="93">
        <v>0.11606492009343827</v>
      </c>
      <c r="L35"/>
    </row>
    <row r="36" spans="1:12">
      <c r="A36"/>
      <c r="B36" s="71" t="s">
        <v>3</v>
      </c>
      <c r="C36" s="72">
        <v>219.66963364701201</v>
      </c>
      <c r="D36" s="72">
        <v>118.01253063963998</v>
      </c>
      <c r="E36" s="72">
        <v>156.00213917538804</v>
      </c>
      <c r="F36" s="72">
        <v>125.25411844005203</v>
      </c>
      <c r="G36" s="96"/>
      <c r="H36" s="72">
        <v>118.64038117999999</v>
      </c>
      <c r="I36" s="72">
        <v>128.29509059</v>
      </c>
      <c r="J36" s="92"/>
      <c r="K36" s="93">
        <v>8.7131085950174089E-2</v>
      </c>
      <c r="L36"/>
    </row>
    <row r="37" spans="1:12">
      <c r="A37"/>
      <c r="B37" s="78" t="s">
        <v>113</v>
      </c>
      <c r="C37" s="79"/>
      <c r="D37" s="79"/>
      <c r="E37" s="79"/>
      <c r="F37" s="79"/>
      <c r="G37" s="96"/>
      <c r="H37" s="79"/>
      <c r="I37" s="79"/>
      <c r="J37" s="92"/>
      <c r="K37" s="95"/>
      <c r="L37"/>
    </row>
    <row r="38" spans="1:12">
      <c r="A38"/>
      <c r="B38" s="71" t="s">
        <v>0</v>
      </c>
      <c r="C38" s="72">
        <v>471.47220568999995</v>
      </c>
      <c r="D38" s="72">
        <v>415.43022593000006</v>
      </c>
      <c r="E38" s="72">
        <v>280.61379191000015</v>
      </c>
      <c r="F38" s="72">
        <v>509.36345082999992</v>
      </c>
      <c r="G38" s="96"/>
      <c r="H38" s="72">
        <v>463.26063101999995</v>
      </c>
      <c r="I38" s="72">
        <v>538.45410491000007</v>
      </c>
      <c r="J38" s="92"/>
      <c r="K38" s="93">
        <v>0.29613608086554954</v>
      </c>
      <c r="L38"/>
    </row>
    <row r="39" spans="1:12">
      <c r="A39" s="55"/>
      <c r="B39" s="71" t="s">
        <v>97</v>
      </c>
      <c r="C39" s="72">
        <v>337.51726340356799</v>
      </c>
      <c r="D39" s="72">
        <v>272.47433034461892</v>
      </c>
      <c r="E39" s="72">
        <v>293.20894173747206</v>
      </c>
      <c r="F39" s="72">
        <v>306.27456176947112</v>
      </c>
      <c r="G39" s="96"/>
      <c r="H39" s="72">
        <v>246.854770815188</v>
      </c>
      <c r="I39" s="72">
        <v>304.41515191770702</v>
      </c>
      <c r="J39" s="92"/>
      <c r="K39" s="93">
        <v>0.11722506678955821</v>
      </c>
      <c r="L39"/>
    </row>
    <row r="40" spans="1:12">
      <c r="B40" s="71" t="s">
        <v>98</v>
      </c>
      <c r="C40" s="72">
        <v>0.85415010399150193</v>
      </c>
      <c r="D40" s="72">
        <v>0.62363532052671811</v>
      </c>
      <c r="E40" s="72">
        <v>0.38670001528837994</v>
      </c>
      <c r="F40" s="72">
        <v>0.39028494590883001</v>
      </c>
      <c r="G40" s="96"/>
      <c r="H40" s="72">
        <v>0.199265320948008</v>
      </c>
      <c r="I40" s="72">
        <v>0.28962303976748704</v>
      </c>
      <c r="J40" s="92"/>
      <c r="K40" s="93">
        <v>-0.53558910113866964</v>
      </c>
      <c r="L40"/>
    </row>
    <row r="41" spans="1:12">
      <c r="A41" s="55"/>
      <c r="B41" s="71" t="s">
        <v>177</v>
      </c>
      <c r="C41" s="72">
        <v>79.352041507205996</v>
      </c>
      <c r="D41" s="72">
        <v>53.389546119066011</v>
      </c>
      <c r="E41" s="72">
        <v>71.485524761448971</v>
      </c>
      <c r="F41" s="72">
        <v>75.455846026947995</v>
      </c>
      <c r="G41" s="96"/>
      <c r="H41" s="72">
        <v>89.929970184906296</v>
      </c>
      <c r="I41" s="72">
        <v>82.943471431278709</v>
      </c>
      <c r="J41" s="92"/>
      <c r="K41" s="93">
        <v>0.55355266078313137</v>
      </c>
      <c r="L41"/>
    </row>
    <row r="42" spans="1:12">
      <c r="A42" s="55"/>
      <c r="B42" s="71" t="s">
        <v>99</v>
      </c>
      <c r="C42" s="72">
        <v>60.398426084527799</v>
      </c>
      <c r="D42" s="72">
        <v>57.4621204518632</v>
      </c>
      <c r="E42" s="72">
        <v>52.549130547817001</v>
      </c>
      <c r="F42" s="72">
        <v>55.919034994029005</v>
      </c>
      <c r="G42" s="96"/>
      <c r="H42" s="72">
        <v>59.241377431706198</v>
      </c>
      <c r="I42" s="72">
        <v>55.952858204917803</v>
      </c>
      <c r="J42" s="92"/>
      <c r="K42" s="93">
        <v>-2.6265342021440482E-2</v>
      </c>
    </row>
    <row r="43" spans="1:12">
      <c r="A43"/>
      <c r="B43" s="71" t="s">
        <v>100</v>
      </c>
      <c r="C43" s="72">
        <v>141.56962671282801</v>
      </c>
      <c r="D43" s="72">
        <v>100.87618117154298</v>
      </c>
      <c r="E43" s="72">
        <v>92.764524499205038</v>
      </c>
      <c r="F43" s="72">
        <v>88.861033282194001</v>
      </c>
      <c r="G43" s="96"/>
      <c r="H43" s="72">
        <v>98.626987576143705</v>
      </c>
      <c r="I43" s="72">
        <v>89.771992808544297</v>
      </c>
      <c r="J43" s="92"/>
      <c r="K43" s="93">
        <v>-0.11007740612341062</v>
      </c>
    </row>
    <row r="44" spans="1:12">
      <c r="A44" s="55"/>
      <c r="B44" s="71" t="s">
        <v>206</v>
      </c>
      <c r="C44" s="72">
        <v>108.79136137824899</v>
      </c>
      <c r="D44" s="72">
        <v>119.64237610540299</v>
      </c>
      <c r="E44" s="72">
        <v>99.687337407861008</v>
      </c>
      <c r="F44" s="72">
        <v>225.52428002222803</v>
      </c>
      <c r="G44" s="96"/>
      <c r="H44" s="72">
        <v>167.53384230621501</v>
      </c>
      <c r="I44" s="72">
        <v>118.397844393594</v>
      </c>
      <c r="J44" s="92"/>
      <c r="K44" s="93">
        <v>-1.0402097921497119E-2</v>
      </c>
    </row>
    <row r="45" spans="1:12">
      <c r="A45"/>
      <c r="B45" s="71" t="s">
        <v>3</v>
      </c>
      <c r="C45" s="72" t="s">
        <v>4</v>
      </c>
      <c r="D45" s="72" t="s">
        <v>4</v>
      </c>
      <c r="E45" s="72" t="s">
        <v>4</v>
      </c>
      <c r="F45" s="72" t="s">
        <v>4</v>
      </c>
      <c r="G45" s="96"/>
      <c r="H45" s="72" t="s">
        <v>4</v>
      </c>
      <c r="I45" s="72" t="s">
        <v>4</v>
      </c>
      <c r="J45" s="92"/>
      <c r="K45" s="72" t="s">
        <v>4</v>
      </c>
    </row>
    <row r="46" spans="1:12">
      <c r="A46"/>
      <c r="B46" s="78" t="s">
        <v>114</v>
      </c>
      <c r="C46" s="79"/>
      <c r="D46" s="79"/>
      <c r="E46" s="79"/>
      <c r="F46" s="79"/>
      <c r="G46" s="96"/>
      <c r="H46" s="79"/>
      <c r="I46" s="79"/>
      <c r="J46" s="97"/>
      <c r="K46" s="79"/>
    </row>
    <row r="47" spans="1:12">
      <c r="A47"/>
      <c r="B47" s="71" t="s">
        <v>0</v>
      </c>
      <c r="C47" s="72">
        <v>103.18856138269601</v>
      </c>
      <c r="D47" s="72">
        <v>117.96509553907799</v>
      </c>
      <c r="E47" s="72">
        <v>112.58443330163303</v>
      </c>
      <c r="F47" s="72">
        <v>119.60688422672297</v>
      </c>
      <c r="G47" s="96"/>
      <c r="H47" s="72">
        <v>108.29247753404501</v>
      </c>
      <c r="I47" s="72">
        <v>97.744514359760998</v>
      </c>
      <c r="J47" s="97"/>
      <c r="K47" s="73">
        <v>-0.17141156108010419</v>
      </c>
    </row>
    <row r="48" spans="1:12">
      <c r="A48"/>
      <c r="B48" s="71" t="s">
        <v>97</v>
      </c>
      <c r="C48" s="72">
        <v>28.796739747660901</v>
      </c>
      <c r="D48" s="72">
        <v>31.508605044072596</v>
      </c>
      <c r="E48" s="72">
        <v>20.803006919132095</v>
      </c>
      <c r="F48" s="72">
        <v>20.381334677225411</v>
      </c>
      <c r="G48" s="96"/>
      <c r="H48" s="72">
        <v>14.3216589052734</v>
      </c>
      <c r="I48" s="72">
        <v>22.009756665309297</v>
      </c>
      <c r="J48" s="97"/>
      <c r="K48" s="73">
        <v>-0.30146838825383748</v>
      </c>
    </row>
    <row r="49" spans="1:11">
      <c r="A49" s="55"/>
      <c r="B49" s="71" t="s">
        <v>98</v>
      </c>
      <c r="C49" s="72">
        <v>23.981969172862101</v>
      </c>
      <c r="D49" s="72">
        <v>29.255774143749399</v>
      </c>
      <c r="E49" s="72">
        <v>12.68788187858641</v>
      </c>
      <c r="F49" s="72">
        <v>10.38474189869379</v>
      </c>
      <c r="G49" s="96"/>
      <c r="H49" s="72">
        <v>27.561730054311401</v>
      </c>
      <c r="I49" s="72">
        <v>23.228041472393496</v>
      </c>
      <c r="J49" s="97"/>
      <c r="K49" s="73">
        <v>-0.20603565784102656</v>
      </c>
    </row>
    <row r="50" spans="1:11">
      <c r="B50" s="71" t="s">
        <v>177</v>
      </c>
      <c r="C50" s="72">
        <v>4.9528560768232204</v>
      </c>
      <c r="D50" s="72">
        <v>18.04177073117248</v>
      </c>
      <c r="E50" s="72">
        <v>8.3877907261414002</v>
      </c>
      <c r="F50" s="72">
        <v>-0.28318304131839866</v>
      </c>
      <c r="G50" s="96"/>
      <c r="H50" s="72">
        <v>3.4239843825995901</v>
      </c>
      <c r="I50" s="72">
        <v>10.57013783752901</v>
      </c>
      <c r="J50" s="97"/>
      <c r="K50" s="73">
        <v>-0.4141296885418248</v>
      </c>
    </row>
    <row r="51" spans="1:11">
      <c r="A51" s="55"/>
      <c r="B51" s="71" t="s">
        <v>99</v>
      </c>
      <c r="C51" s="72">
        <v>13.0539407027364</v>
      </c>
      <c r="D51" s="72">
        <v>14.254371531147401</v>
      </c>
      <c r="E51" s="72">
        <v>15.773737485009693</v>
      </c>
      <c r="F51" s="72">
        <v>15.436219586032507</v>
      </c>
      <c r="G51" s="96"/>
      <c r="H51" s="72">
        <v>17.576356440123703</v>
      </c>
      <c r="I51" s="72">
        <v>10.210458143833694</v>
      </c>
      <c r="J51" s="97"/>
      <c r="K51" s="73">
        <v>-0.28369636489951888</v>
      </c>
    </row>
    <row r="52" spans="1:11">
      <c r="A52" s="55"/>
      <c r="B52" s="71" t="s">
        <v>100</v>
      </c>
      <c r="C52" s="72">
        <v>23.1474573306499</v>
      </c>
      <c r="D52" s="72">
        <v>20.466752661360104</v>
      </c>
      <c r="E52" s="72">
        <v>11.075248377453093</v>
      </c>
      <c r="F52" s="72">
        <v>15.007438941338208</v>
      </c>
      <c r="G52" s="96"/>
      <c r="H52" s="72">
        <v>10.112473376847399</v>
      </c>
      <c r="I52" s="72">
        <v>9.6623323262370011</v>
      </c>
      <c r="J52" s="97"/>
      <c r="K52" s="73">
        <v>-0.52790105562379441</v>
      </c>
    </row>
    <row r="53" spans="1:11">
      <c r="A53"/>
      <c r="B53" s="71" t="s">
        <v>206</v>
      </c>
      <c r="C53" s="72">
        <v>-29.419716487789199</v>
      </c>
      <c r="D53" s="72">
        <v>-22.283915584671103</v>
      </c>
      <c r="E53" s="72">
        <v>31.715245530142301</v>
      </c>
      <c r="F53" s="72">
        <v>36.839808665577195</v>
      </c>
      <c r="G53" s="96"/>
      <c r="H53" s="72">
        <v>32.442537376305403</v>
      </c>
      <c r="I53" s="72">
        <v>50.328328335984786</v>
      </c>
      <c r="J53" s="97"/>
      <c r="K53" s="73" t="s">
        <v>4</v>
      </c>
    </row>
    <row r="54" spans="1:11">
      <c r="A54" s="55"/>
      <c r="B54" s="71" t="s">
        <v>3</v>
      </c>
      <c r="C54" s="72">
        <v>-11.9216690734726</v>
      </c>
      <c r="D54" s="72">
        <v>-1.3776242001505992</v>
      </c>
      <c r="E54" s="72">
        <v>-4.2239206481776996</v>
      </c>
      <c r="F54" s="72">
        <v>-3.0787382624836006</v>
      </c>
      <c r="G54" s="96"/>
      <c r="H54" s="72">
        <v>-2.0791431916245902</v>
      </c>
      <c r="I54" s="72">
        <v>0.16243468308855014</v>
      </c>
      <c r="J54" s="97"/>
      <c r="K54" s="73">
        <v>1.1179092840201219</v>
      </c>
    </row>
    <row r="55" spans="1:11">
      <c r="A55"/>
      <c r="B55" s="71" t="s">
        <v>116</v>
      </c>
      <c r="C55" s="72">
        <v>-28.985623468037744</v>
      </c>
      <c r="D55" s="72">
        <v>-63.972229352588272</v>
      </c>
      <c r="E55" s="72">
        <v>-29.021301280983323</v>
      </c>
      <c r="F55" s="72">
        <v>-138.19706752649117</v>
      </c>
      <c r="G55" s="96"/>
      <c r="H55" s="72">
        <v>-38.323738069303317</v>
      </c>
      <c r="I55" s="72">
        <v>-33.246272245510852</v>
      </c>
      <c r="J55" s="97"/>
      <c r="K55" s="73">
        <v>0.480301490475324</v>
      </c>
    </row>
    <row r="56" spans="1:11">
      <c r="A56"/>
      <c r="B56" s="78" t="s">
        <v>96</v>
      </c>
      <c r="C56" s="79"/>
      <c r="D56" s="79"/>
      <c r="E56" s="79"/>
      <c r="F56" s="79"/>
      <c r="G56" s="97"/>
      <c r="H56" s="79"/>
      <c r="I56" s="79"/>
      <c r="J56" s="97"/>
      <c r="K56" s="79"/>
    </row>
    <row r="57" spans="1:11">
      <c r="A57"/>
      <c r="B57" s="71" t="s">
        <v>0</v>
      </c>
      <c r="C57" s="73">
        <v>0.96525167809136059</v>
      </c>
      <c r="D57" s="73">
        <v>0.90927472863987746</v>
      </c>
      <c r="E57" s="73">
        <v>0.89900540319107081</v>
      </c>
      <c r="F57" s="73">
        <v>0.90466026581828085</v>
      </c>
      <c r="G57" s="97"/>
      <c r="H57" s="73">
        <v>0.93299937487995688</v>
      </c>
      <c r="I57" s="73">
        <v>0.99210498631384314</v>
      </c>
      <c r="J57" s="97"/>
      <c r="K57" s="75">
        <v>8.2830257673965679</v>
      </c>
    </row>
    <row r="58" spans="1:11">
      <c r="A58"/>
      <c r="B58" s="71" t="s">
        <v>97</v>
      </c>
      <c r="C58" s="73">
        <v>0.95046682447824438</v>
      </c>
      <c r="D58" s="73">
        <v>0.8105811945498862</v>
      </c>
      <c r="E58" s="73">
        <v>0.82001714198748843</v>
      </c>
      <c r="F58" s="73">
        <v>0.90342602979295283</v>
      </c>
      <c r="G58" s="97"/>
      <c r="H58" s="73">
        <v>0.88200315706220633</v>
      </c>
      <c r="I58" s="73">
        <v>0.84174961999391362</v>
      </c>
      <c r="J58" s="97"/>
      <c r="K58" s="75">
        <v>3.1168425444027426</v>
      </c>
    </row>
    <row r="59" spans="1:11">
      <c r="B59" s="71" t="s">
        <v>98</v>
      </c>
      <c r="C59" s="73">
        <v>1.0170395745978036</v>
      </c>
      <c r="D59" s="73">
        <v>0.96205389576960831</v>
      </c>
      <c r="E59" s="73">
        <v>0.94653845934429393</v>
      </c>
      <c r="F59" s="73">
        <v>0.97525574990903263</v>
      </c>
      <c r="G59" s="97"/>
      <c r="H59" s="73">
        <v>0.96648136721666345</v>
      </c>
      <c r="I59" s="73">
        <v>0.97731953352877299</v>
      </c>
      <c r="J59" s="97"/>
      <c r="K59" s="75">
        <v>1.5265637759164674</v>
      </c>
    </row>
    <row r="60" spans="1:11">
      <c r="A60" s="55"/>
      <c r="B60" s="71" t="s">
        <v>177</v>
      </c>
      <c r="C60" s="73">
        <v>1.0152650188042451</v>
      </c>
      <c r="D60" s="73">
        <v>0.92084766443643495</v>
      </c>
      <c r="E60" s="73">
        <v>1.0276933978457026</v>
      </c>
      <c r="F60" s="73">
        <v>0.98998760298170807</v>
      </c>
      <c r="G60" s="97"/>
      <c r="H60" s="73">
        <v>1.0473918473405526</v>
      </c>
      <c r="I60" s="73">
        <v>0.98710359684022153</v>
      </c>
      <c r="J60" s="97"/>
      <c r="K60" s="75">
        <v>6.6255932403786577</v>
      </c>
    </row>
    <row r="61" spans="1:11">
      <c r="B61" s="71" t="s">
        <v>99</v>
      </c>
      <c r="C61" s="73">
        <v>0.97314226740576282</v>
      </c>
      <c r="D61" s="73">
        <v>0.89487346596605533</v>
      </c>
      <c r="E61" s="73">
        <v>0.9109160655621944</v>
      </c>
      <c r="F61" s="73">
        <v>0.96669622341815231</v>
      </c>
      <c r="G61" s="97"/>
      <c r="H61" s="73">
        <v>0.89363554202733009</v>
      </c>
      <c r="I61" s="73">
        <v>0.95265800801747935</v>
      </c>
      <c r="J61" s="97"/>
      <c r="K61" s="75">
        <v>5.7784542051424026</v>
      </c>
    </row>
    <row r="62" spans="1:11">
      <c r="A62" s="55"/>
      <c r="B62" s="71" t="s">
        <v>100</v>
      </c>
      <c r="C62" s="73">
        <v>0.90924701377985173</v>
      </c>
      <c r="D62" s="73">
        <v>0.84184880468586198</v>
      </c>
      <c r="E62" s="73">
        <v>0.9586925422918513</v>
      </c>
      <c r="F62" s="73">
        <v>0.90937064022158887</v>
      </c>
      <c r="G62" s="97"/>
      <c r="H62" s="73">
        <v>0.92989814396763104</v>
      </c>
      <c r="I62" s="73">
        <v>0.9394616345314083</v>
      </c>
      <c r="J62" s="97"/>
      <c r="K62" s="75">
        <v>9.7612829845546312</v>
      </c>
    </row>
    <row r="63" spans="1:11">
      <c r="A63" s="55"/>
      <c r="B63" s="71" t="s">
        <v>206</v>
      </c>
      <c r="C63" s="73">
        <v>1.0930413966793207</v>
      </c>
      <c r="D63" s="73">
        <v>1.0435634606754884</v>
      </c>
      <c r="E63" s="73">
        <v>0.95329121057451738</v>
      </c>
      <c r="F63" s="73">
        <v>0.9487089780454423</v>
      </c>
      <c r="G63" s="97"/>
      <c r="H63" s="73">
        <v>0.95087118264217696</v>
      </c>
      <c r="I63" s="73">
        <v>0.94589539021485169</v>
      </c>
      <c r="J63" s="97"/>
      <c r="K63" s="75">
        <v>-9.7668070460636756</v>
      </c>
    </row>
    <row r="64" spans="1:11">
      <c r="A64" s="55"/>
      <c r="B64" s="71" t="s">
        <v>3</v>
      </c>
      <c r="C64" s="73">
        <v>1.1018086381775094</v>
      </c>
      <c r="D64" s="73">
        <v>0.87771209084819279</v>
      </c>
      <c r="E64" s="73">
        <v>0.94651507354005782</v>
      </c>
      <c r="F64" s="73">
        <v>0.9791106139683825</v>
      </c>
      <c r="G64" s="97"/>
      <c r="H64" s="73">
        <v>1.0027414698476231</v>
      </c>
      <c r="I64" s="73">
        <v>0.99068106278231816</v>
      </c>
      <c r="J64" s="97"/>
      <c r="K64" s="75">
        <v>11.296897193412537</v>
      </c>
    </row>
    <row r="65" spans="1:11">
      <c r="A65" s="55"/>
      <c r="B65" s="78" t="s">
        <v>94</v>
      </c>
      <c r="C65" s="79"/>
      <c r="D65" s="79"/>
      <c r="E65" s="79"/>
      <c r="F65" s="79"/>
      <c r="G65" s="97"/>
      <c r="H65" s="79"/>
      <c r="I65" s="79"/>
      <c r="J65" s="97"/>
      <c r="K65" s="79"/>
    </row>
    <row r="66" spans="1:11">
      <c r="A66"/>
      <c r="B66" s="71" t="s">
        <v>0</v>
      </c>
      <c r="C66" s="73">
        <v>0.73694185949527446</v>
      </c>
      <c r="D66" s="73">
        <v>0.67585175790539875</v>
      </c>
      <c r="E66" s="73">
        <v>0.67822919016115701</v>
      </c>
      <c r="F66" s="73">
        <v>0.67316773773923499</v>
      </c>
      <c r="G66" s="97"/>
      <c r="H66" s="73">
        <v>0.70650294005447445</v>
      </c>
      <c r="I66" s="73">
        <v>0.71992598554288278</v>
      </c>
      <c r="J66" s="97"/>
      <c r="K66" s="75">
        <v>4.4074227637484036</v>
      </c>
    </row>
    <row r="67" spans="1:11">
      <c r="A67"/>
      <c r="B67" s="71" t="s">
        <v>97</v>
      </c>
      <c r="C67" s="73">
        <v>0.6032610866794349</v>
      </c>
      <c r="D67" s="73">
        <v>0.44825490683571284</v>
      </c>
      <c r="E67" s="73">
        <v>0.45052696948100041</v>
      </c>
      <c r="F67" s="73">
        <v>0.51453414250769802</v>
      </c>
      <c r="G67" s="97"/>
      <c r="H67" s="73">
        <v>0.51734906610904396</v>
      </c>
      <c r="I67" s="73">
        <v>0.49911387516618655</v>
      </c>
      <c r="J67" s="97"/>
      <c r="K67" s="75">
        <v>5.0858968330473706</v>
      </c>
    </row>
    <row r="68" spans="1:11">
      <c r="A68"/>
      <c r="B68" s="71" t="s">
        <v>98</v>
      </c>
      <c r="C68" s="73">
        <v>0.71772637239138481</v>
      </c>
      <c r="D68" s="73">
        <v>0.63065832439774439</v>
      </c>
      <c r="E68" s="73">
        <v>0.60489564375829052</v>
      </c>
      <c r="F68" s="73">
        <v>0.64003281623491226</v>
      </c>
      <c r="G68" s="97"/>
      <c r="H68" s="73">
        <v>0.64078498864907907</v>
      </c>
      <c r="I68" s="73">
        <v>0.67048843080694276</v>
      </c>
      <c r="J68" s="97"/>
      <c r="K68" s="75">
        <v>3.9830106409198374</v>
      </c>
    </row>
    <row r="69" spans="1:11">
      <c r="A69"/>
      <c r="B69" s="71" t="s">
        <v>177</v>
      </c>
      <c r="C69" s="73">
        <v>0.76111134886416476</v>
      </c>
      <c r="D69" s="73">
        <v>0.66865858470550976</v>
      </c>
      <c r="E69" s="73">
        <v>0.7533093673821909</v>
      </c>
      <c r="F69" s="73">
        <v>0.68700674478599089</v>
      </c>
      <c r="G69" s="97"/>
      <c r="H69" s="73">
        <v>0.73443523682136602</v>
      </c>
      <c r="I69" s="73">
        <v>0.69521097999440451</v>
      </c>
      <c r="J69" s="97"/>
      <c r="K69" s="75">
        <v>2.6552395288894748</v>
      </c>
    </row>
    <row r="70" spans="1:11">
      <c r="A70" s="55"/>
      <c r="B70" s="71" t="s">
        <v>99</v>
      </c>
      <c r="C70" s="73">
        <v>0.61851522681922821</v>
      </c>
      <c r="D70" s="73">
        <v>0.46290433570322076</v>
      </c>
      <c r="E70" s="73">
        <v>0.55468323511535567</v>
      </c>
      <c r="F70" s="73">
        <v>0.56534513446782531</v>
      </c>
      <c r="G70" s="97"/>
      <c r="H70" s="73">
        <v>0.57282535113510269</v>
      </c>
      <c r="I70" s="73">
        <v>0.59781483760917009</v>
      </c>
      <c r="J70" s="97"/>
      <c r="K70" s="75">
        <v>13.491050190594933</v>
      </c>
    </row>
    <row r="71" spans="1:11">
      <c r="B71" s="71" t="s">
        <v>100</v>
      </c>
      <c r="C71" s="73">
        <v>0.61696160736054872</v>
      </c>
      <c r="D71" s="73">
        <v>0.60519448761083727</v>
      </c>
      <c r="E71" s="73">
        <v>0.68158436815628554</v>
      </c>
      <c r="F71" s="73">
        <v>0.65445497786745732</v>
      </c>
      <c r="G71" s="97"/>
      <c r="H71" s="73">
        <v>0.70539902987325054</v>
      </c>
      <c r="I71" s="73">
        <v>0.72359658754188438</v>
      </c>
      <c r="J71" s="97"/>
      <c r="K71" s="75">
        <v>11.840209993104711</v>
      </c>
    </row>
    <row r="72" spans="1:11">
      <c r="A72" s="55"/>
      <c r="B72" s="71" t="s">
        <v>206</v>
      </c>
      <c r="C72" s="73">
        <v>0.75918216507924952</v>
      </c>
      <c r="D72" s="73">
        <v>0.74953890641663989</v>
      </c>
      <c r="E72" s="73">
        <v>0.66918098805624338</v>
      </c>
      <c r="F72" s="73">
        <v>0.63658392809918907</v>
      </c>
      <c r="G72" s="97"/>
      <c r="H72" s="73">
        <v>0.67437931561795217</v>
      </c>
      <c r="I72" s="73">
        <v>0.63006714192472058</v>
      </c>
      <c r="J72" s="97"/>
      <c r="K72" s="75">
        <v>-11.947176449191932</v>
      </c>
    </row>
    <row r="73" spans="1:11">
      <c r="A73"/>
      <c r="B73" s="71" t="s">
        <v>3</v>
      </c>
      <c r="C73" s="73">
        <v>0.67045343275918345</v>
      </c>
      <c r="D73" s="73">
        <v>0.43171257468665641</v>
      </c>
      <c r="E73" s="73">
        <v>0.50489717239628573</v>
      </c>
      <c r="F73" s="73">
        <v>0.50085706383448236</v>
      </c>
      <c r="G73" s="97"/>
      <c r="H73" s="73">
        <v>0.51619515149089279</v>
      </c>
      <c r="I73" s="73">
        <v>0.50225661800563615</v>
      </c>
      <c r="J73" s="97"/>
      <c r="K73" s="75">
        <v>7.054404331897973</v>
      </c>
    </row>
    <row r="74" spans="1:11">
      <c r="A74" s="55"/>
      <c r="B74" s="78" t="s">
        <v>95</v>
      </c>
      <c r="C74" s="79"/>
      <c r="D74" s="79"/>
      <c r="E74" s="79"/>
      <c r="F74" s="79"/>
      <c r="G74" s="97"/>
      <c r="H74" s="79"/>
      <c r="I74" s="79"/>
      <c r="J74" s="97"/>
      <c r="K74" s="79"/>
    </row>
    <row r="75" spans="1:11">
      <c r="A75" s="55"/>
      <c r="B75" s="71" t="s">
        <v>0</v>
      </c>
      <c r="C75" s="73">
        <v>0.22830981859608609</v>
      </c>
      <c r="D75" s="73">
        <v>0.23342297073447868</v>
      </c>
      <c r="E75" s="73">
        <v>0.22077621302991379</v>
      </c>
      <c r="F75" s="73">
        <v>0.23149252807904583</v>
      </c>
      <c r="G75" s="97"/>
      <c r="H75" s="73">
        <v>0.22649643482548246</v>
      </c>
      <c r="I75" s="73">
        <v>0.27217900077096041</v>
      </c>
      <c r="J75" s="97"/>
      <c r="K75" s="75">
        <v>3.8756030036481732</v>
      </c>
    </row>
    <row r="76" spans="1:11">
      <c r="A76"/>
      <c r="B76" s="71" t="s">
        <v>97</v>
      </c>
      <c r="C76" s="73">
        <v>0.34720573779880942</v>
      </c>
      <c r="D76" s="73">
        <v>0.36232628771417341</v>
      </c>
      <c r="E76" s="73">
        <v>0.36949017250648797</v>
      </c>
      <c r="F76" s="73">
        <v>0.38889188728525476</v>
      </c>
      <c r="G76" s="97"/>
      <c r="H76" s="73">
        <v>0.36465409095316237</v>
      </c>
      <c r="I76" s="73">
        <v>0.34263574482772702</v>
      </c>
      <c r="J76" s="97"/>
      <c r="K76" s="75">
        <v>-1.9690542886446394</v>
      </c>
    </row>
    <row r="77" spans="1:11">
      <c r="A77"/>
      <c r="B77" s="71" t="s">
        <v>98</v>
      </c>
      <c r="C77" s="73">
        <v>0.29931320220641883</v>
      </c>
      <c r="D77" s="73">
        <v>0.33139557137186398</v>
      </c>
      <c r="E77" s="73">
        <v>0.3416428155860034</v>
      </c>
      <c r="F77" s="73">
        <v>0.33522293367412043</v>
      </c>
      <c r="G77" s="97"/>
      <c r="H77" s="73">
        <v>0.32569637856758438</v>
      </c>
      <c r="I77" s="73">
        <v>0.30683110272183023</v>
      </c>
      <c r="J77" s="97"/>
      <c r="K77" s="75">
        <v>-2.4564468650033753</v>
      </c>
    </row>
    <row r="78" spans="1:11">
      <c r="A78"/>
      <c r="B78" s="71" t="s">
        <v>177</v>
      </c>
      <c r="C78" s="73">
        <v>0.25415366994008043</v>
      </c>
      <c r="D78" s="73">
        <v>0.25218907973092514</v>
      </c>
      <c r="E78" s="73">
        <v>0.27438403046351167</v>
      </c>
      <c r="F78" s="73">
        <v>0.30298085819571724</v>
      </c>
      <c r="G78" s="97"/>
      <c r="H78" s="73">
        <v>0.31295661051918644</v>
      </c>
      <c r="I78" s="73">
        <v>0.29189261684581708</v>
      </c>
      <c r="J78" s="97"/>
      <c r="K78" s="75">
        <v>3.970353711489194</v>
      </c>
    </row>
    <row r="79" spans="1:11">
      <c r="A79"/>
      <c r="B79" s="71" t="s">
        <v>99</v>
      </c>
      <c r="C79" s="73">
        <v>0.35462704058653455</v>
      </c>
      <c r="D79" s="73">
        <v>0.43196913026283457</v>
      </c>
      <c r="E79" s="73">
        <v>0.35623283044683879</v>
      </c>
      <c r="F79" s="73">
        <v>0.40135108895032701</v>
      </c>
      <c r="G79" s="97"/>
      <c r="H79" s="73">
        <v>0.32081019089222745</v>
      </c>
      <c r="I79" s="73">
        <v>0.35484317040830921</v>
      </c>
      <c r="J79" s="97"/>
      <c r="K79" s="75">
        <v>-7.7125959854525359</v>
      </c>
    </row>
    <row r="80" spans="1:11">
      <c r="A80" s="55"/>
      <c r="B80" s="71" t="s">
        <v>100</v>
      </c>
      <c r="C80" s="73">
        <v>0.29228540641930301</v>
      </c>
      <c r="D80" s="73">
        <v>0.23665431707502468</v>
      </c>
      <c r="E80" s="73">
        <v>0.27710817413556571</v>
      </c>
      <c r="F80" s="73">
        <v>0.25491566235413149</v>
      </c>
      <c r="G80" s="97"/>
      <c r="H80" s="73">
        <v>0.2244991140943805</v>
      </c>
      <c r="I80" s="73">
        <v>0.21586504698952394</v>
      </c>
      <c r="J80" s="97"/>
      <c r="K80" s="75">
        <v>-2.0789270085500746</v>
      </c>
    </row>
    <row r="81" spans="1:11">
      <c r="B81" s="71" t="s">
        <v>206</v>
      </c>
      <c r="C81" s="73">
        <v>0.33385923160007114</v>
      </c>
      <c r="D81" s="73">
        <v>0.29402455425884855</v>
      </c>
      <c r="E81" s="73">
        <v>0.284110222518274</v>
      </c>
      <c r="F81" s="73">
        <v>0.31212504994625323</v>
      </c>
      <c r="G81" s="97"/>
      <c r="H81" s="73">
        <v>0.27649186702422474</v>
      </c>
      <c r="I81" s="73">
        <v>0.31582824829013112</v>
      </c>
      <c r="J81" s="97"/>
      <c r="K81" s="75">
        <v>2.1803694031282572</v>
      </c>
    </row>
    <row r="82" spans="1:11">
      <c r="A82" s="55"/>
      <c r="B82" s="87" t="s">
        <v>3</v>
      </c>
      <c r="C82" s="88">
        <v>0.43135520541832595</v>
      </c>
      <c r="D82" s="88">
        <v>0.44599951616153632</v>
      </c>
      <c r="E82" s="88">
        <v>0.44161790114377203</v>
      </c>
      <c r="F82" s="88">
        <v>0.47825355013390008</v>
      </c>
      <c r="G82" s="97"/>
      <c r="H82" s="88">
        <v>0.48654631835673029</v>
      </c>
      <c r="I82" s="88">
        <v>0.48842444477668201</v>
      </c>
      <c r="J82" s="97"/>
      <c r="K82" s="98">
        <v>4.2424928615145685</v>
      </c>
    </row>
    <row r="83" spans="1:11"/>
    <row r="84" spans="1:11">
      <c r="B84" s="205" t="s">
        <v>240</v>
      </c>
    </row>
    <row r="85" spans="1:11">
      <c r="B85" s="53"/>
    </row>
    <row r="86" spans="1:11">
      <c r="B86" s="53"/>
    </row>
    <row r="87" spans="1:11">
      <c r="A87" s="53"/>
    </row>
    <row r="88" spans="1:11">
      <c r="A88" s="53"/>
    </row>
    <row r="89" spans="1:11"/>
    <row r="90" spans="1:11"/>
  </sheetData>
  <dataConsolidate/>
  <mergeCells count="3">
    <mergeCell ref="K7:K8"/>
    <mergeCell ref="C7:F7"/>
    <mergeCell ref="H7:I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O83"/>
  <sheetViews>
    <sheetView showGridLines="0" showRowColHeaders="0" topLeftCell="A43" zoomScale="70" zoomScaleNormal="70" workbookViewId="0"/>
  </sheetViews>
  <sheetFormatPr baseColWidth="10" defaultColWidth="0" defaultRowHeight="15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9" width="15.7109375" customWidth="1"/>
    <col min="10" max="10" width="1.7109375" customWidth="1"/>
    <col min="11" max="11" width="17" bestFit="1" customWidth="1"/>
    <col min="12" max="12" width="2.85546875" customWidth="1"/>
    <col min="13" max="14" width="15.7109375" customWidth="1"/>
    <col min="15" max="15" width="17" bestFit="1" customWidth="1"/>
    <col min="16" max="16" width="15.7109375" customWidth="1"/>
    <col min="17" max="17" width="1.7109375" customWidth="1"/>
    <col min="18" max="19" width="15.7109375" customWidth="1"/>
    <col min="20" max="20" width="1.7109375" customWidth="1"/>
    <col min="21" max="21" width="15.42578125" bestFit="1" customWidth="1"/>
    <col min="22" max="22" width="11.42578125" customWidth="1"/>
    <col min="23" max="41" width="0" hidden="1" customWidth="1"/>
    <col min="42" max="16384" width="11.42578125" hidden="1"/>
  </cols>
  <sheetData>
    <row r="1" spans="1:22" ht="15.75">
      <c r="A1" s="55"/>
      <c r="B1" s="2"/>
      <c r="C1" s="2"/>
      <c r="D1" s="2"/>
      <c r="E1" s="2"/>
      <c r="F1" s="2"/>
      <c r="G1" s="2"/>
      <c r="H1" s="2"/>
      <c r="I1" s="2"/>
      <c r="J1" s="2"/>
    </row>
    <row r="2" spans="1:22" ht="49.5" customHeight="1">
      <c r="B2" s="111" t="str">
        <f>+CONCATENATE(Index!B17&amp;" - "&amp;Index!B15)</f>
        <v>Primas y resultados por países - Evolución Trimestral</v>
      </c>
      <c r="C2" s="112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6" spans="1:22" ht="3.75" customHeight="1"/>
    <row r="7" spans="1:22">
      <c r="C7" s="81"/>
      <c r="D7" s="81"/>
      <c r="E7" s="81"/>
      <c r="F7" s="81"/>
      <c r="G7" s="81"/>
      <c r="H7" s="81"/>
      <c r="I7" s="81"/>
      <c r="J7" s="81"/>
      <c r="K7" s="81"/>
      <c r="M7" s="81"/>
      <c r="N7" s="81"/>
      <c r="O7" s="81"/>
      <c r="P7" s="81"/>
      <c r="Q7" s="81"/>
      <c r="R7" s="81"/>
      <c r="S7" s="81"/>
      <c r="T7" s="81"/>
      <c r="U7" s="81"/>
    </row>
    <row r="8" spans="1:22" ht="15.75">
      <c r="C8" s="89" t="s">
        <v>198</v>
      </c>
      <c r="D8" s="68"/>
      <c r="E8" s="68"/>
      <c r="F8" s="69"/>
      <c r="G8" s="67"/>
      <c r="H8" s="68"/>
      <c r="I8" s="68"/>
      <c r="J8" s="68"/>
      <c r="K8" s="69"/>
      <c r="L8" s="56"/>
      <c r="M8" s="89" t="s">
        <v>199</v>
      </c>
      <c r="N8" s="68"/>
      <c r="O8" s="68"/>
      <c r="P8" s="69"/>
      <c r="Q8" s="67"/>
      <c r="R8" s="68"/>
      <c r="S8" s="68"/>
      <c r="T8" s="68"/>
      <c r="U8" s="69"/>
    </row>
    <row r="9" spans="1:22" ht="39.75" customHeight="1">
      <c r="B9" s="109" t="s">
        <v>186</v>
      </c>
      <c r="C9" s="89">
        <v>2020</v>
      </c>
      <c r="D9" s="68"/>
      <c r="E9" s="68"/>
      <c r="F9" s="69"/>
      <c r="G9" s="58"/>
      <c r="H9" s="220">
        <v>2021</v>
      </c>
      <c r="I9" s="220"/>
      <c r="J9" s="70"/>
      <c r="K9" s="216" t="s">
        <v>252</v>
      </c>
      <c r="L9" s="56"/>
      <c r="M9" s="90">
        <v>2020</v>
      </c>
      <c r="N9" s="68"/>
      <c r="O9" s="68"/>
      <c r="P9" s="69"/>
      <c r="Q9" s="58"/>
      <c r="R9" s="220">
        <v>2021</v>
      </c>
      <c r="S9" s="220"/>
      <c r="T9" s="70"/>
      <c r="U9" s="216" t="s">
        <v>251</v>
      </c>
    </row>
    <row r="10" spans="1:22" ht="15.75">
      <c r="B10" s="179" t="s">
        <v>108</v>
      </c>
      <c r="C10" s="191" t="s">
        <v>241</v>
      </c>
      <c r="D10" s="177" t="s">
        <v>242</v>
      </c>
      <c r="E10" s="177" t="s">
        <v>243</v>
      </c>
      <c r="F10" s="177" t="s">
        <v>244</v>
      </c>
      <c r="G10" s="58"/>
      <c r="H10" s="177" t="s">
        <v>241</v>
      </c>
      <c r="I10" s="209" t="s">
        <v>242</v>
      </c>
      <c r="J10" s="58"/>
      <c r="K10" s="217"/>
      <c r="L10" s="56"/>
      <c r="M10" s="179" t="s">
        <v>200</v>
      </c>
      <c r="N10" s="177" t="s">
        <v>201</v>
      </c>
      <c r="O10" s="177" t="s">
        <v>202</v>
      </c>
      <c r="P10" s="177" t="s">
        <v>203</v>
      </c>
      <c r="Q10" s="58"/>
      <c r="R10" s="179" t="s">
        <v>200</v>
      </c>
      <c r="S10" s="209" t="s">
        <v>201</v>
      </c>
      <c r="T10" s="58"/>
      <c r="U10" s="217"/>
    </row>
    <row r="11" spans="1:22" ht="15.75">
      <c r="B11" s="8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spans="1:22" ht="15.75">
      <c r="B12" s="78" t="s">
        <v>0</v>
      </c>
      <c r="C12" s="82">
        <v>2415.2337807499998</v>
      </c>
      <c r="D12" s="82">
        <v>3977.71378258</v>
      </c>
      <c r="E12" s="82">
        <v>5312.8637226799992</v>
      </c>
      <c r="F12" s="82">
        <v>6998.8720962899997</v>
      </c>
      <c r="G12" s="70"/>
      <c r="H12" s="82">
        <v>2484.98150037</v>
      </c>
      <c r="I12" s="82">
        <v>4251.5053834700002</v>
      </c>
      <c r="J12" s="70"/>
      <c r="K12" s="83">
        <v>6.8831398098335564E-2</v>
      </c>
      <c r="L12" s="57"/>
      <c r="M12" s="82">
        <v>2415.2337807499998</v>
      </c>
      <c r="N12" s="82">
        <v>1562.4800018300002</v>
      </c>
      <c r="O12" s="82">
        <v>1335.1499400999992</v>
      </c>
      <c r="P12" s="82">
        <v>1686.0083736100005</v>
      </c>
      <c r="Q12" s="70"/>
      <c r="R12" s="82">
        <v>2484.98150037</v>
      </c>
      <c r="S12" s="82">
        <v>1766.5238831000001</v>
      </c>
      <c r="T12" s="70"/>
      <c r="U12" s="83">
        <v>0.13058975540872245</v>
      </c>
      <c r="V12" s="213"/>
    </row>
    <row r="13" spans="1:22" ht="15.75">
      <c r="B13" s="71" t="s">
        <v>187</v>
      </c>
      <c r="C13" s="72">
        <v>2384.5179495899997</v>
      </c>
      <c r="D13" s="72">
        <v>3910.8207902099998</v>
      </c>
      <c r="E13" s="72">
        <v>5210.8885248800007</v>
      </c>
      <c r="F13" s="72">
        <v>6862.0697838599999</v>
      </c>
      <c r="G13" s="57"/>
      <c r="H13" s="72">
        <v>2454.1310950900001</v>
      </c>
      <c r="I13" s="72">
        <v>4186.1114637199998</v>
      </c>
      <c r="J13" s="57"/>
      <c r="K13" s="73">
        <v>7.0392045117264934E-2</v>
      </c>
      <c r="L13" s="57"/>
      <c r="M13" s="72">
        <v>2384.5179495899997</v>
      </c>
      <c r="N13" s="72">
        <v>1526.3028406200001</v>
      </c>
      <c r="O13" s="72">
        <v>1300.0677346700008</v>
      </c>
      <c r="P13" s="72">
        <v>1651.1812589799993</v>
      </c>
      <c r="Q13" s="57"/>
      <c r="R13" s="72">
        <v>2454.1310950900001</v>
      </c>
      <c r="S13" s="72">
        <v>1731.9803686299997</v>
      </c>
      <c r="T13" s="57"/>
      <c r="U13" s="73">
        <v>0.1347553857178509</v>
      </c>
      <c r="V13" s="213"/>
    </row>
    <row r="14" spans="1:22" ht="15.75">
      <c r="B14" s="71" t="s">
        <v>178</v>
      </c>
      <c r="C14" s="72">
        <v>30.71583116</v>
      </c>
      <c r="D14" s="72">
        <v>66.892992370000002</v>
      </c>
      <c r="E14" s="72">
        <v>101.97519779999999</v>
      </c>
      <c r="F14" s="72">
        <v>136.80231243</v>
      </c>
      <c r="G14" s="57"/>
      <c r="H14" s="72">
        <v>30.85040528</v>
      </c>
      <c r="I14" s="72">
        <v>65.393919750000109</v>
      </c>
      <c r="J14" s="57"/>
      <c r="K14" s="73">
        <v>-2.2410009881277091E-2</v>
      </c>
      <c r="L14" s="57"/>
      <c r="M14" s="72">
        <v>30.71583116</v>
      </c>
      <c r="N14" s="72">
        <v>36.177161210000001</v>
      </c>
      <c r="O14" s="72">
        <v>35.082205429999988</v>
      </c>
      <c r="P14" s="72">
        <v>34.827114630000011</v>
      </c>
      <c r="Q14" s="57"/>
      <c r="R14" s="72">
        <v>30.85040528</v>
      </c>
      <c r="S14" s="72">
        <v>34.543514470000105</v>
      </c>
      <c r="T14" s="57"/>
      <c r="U14" s="73">
        <v>-4.5156852703752998E-2</v>
      </c>
      <c r="V14" s="213"/>
    </row>
    <row r="15" spans="1:22" ht="15.75">
      <c r="B15" s="84"/>
      <c r="C15" s="63"/>
      <c r="D15" s="63"/>
      <c r="E15" s="63"/>
      <c r="F15" s="63"/>
      <c r="G15" s="57"/>
      <c r="H15" s="63"/>
      <c r="I15" s="63"/>
      <c r="J15" s="57"/>
      <c r="K15" s="85"/>
      <c r="L15" s="57"/>
      <c r="M15" s="63"/>
      <c r="N15" s="63"/>
      <c r="O15" s="63"/>
      <c r="P15" s="63"/>
      <c r="Q15" s="57"/>
      <c r="R15" s="63"/>
      <c r="S15" s="63"/>
      <c r="T15" s="57"/>
      <c r="U15" s="85"/>
      <c r="V15" s="213"/>
    </row>
    <row r="16" spans="1:22" ht="15.75">
      <c r="B16" s="78" t="s">
        <v>97</v>
      </c>
      <c r="C16" s="82">
        <v>837.99604633857996</v>
      </c>
      <c r="D16" s="82">
        <v>1612.0201068121701</v>
      </c>
      <c r="E16" s="82">
        <v>2373.9570162027198</v>
      </c>
      <c r="F16" s="82">
        <v>3085.3583415450903</v>
      </c>
      <c r="G16" s="70"/>
      <c r="H16" s="82">
        <v>729.01007247344694</v>
      </c>
      <c r="I16" s="82">
        <v>1595.55080821817</v>
      </c>
      <c r="J16" s="70"/>
      <c r="K16" s="83">
        <v>-1.0216559039433273E-2</v>
      </c>
      <c r="L16" s="57"/>
      <c r="M16" s="82">
        <v>837.99604633857996</v>
      </c>
      <c r="N16" s="82">
        <v>774.02406047359011</v>
      </c>
      <c r="O16" s="82">
        <v>761.93690939054977</v>
      </c>
      <c r="P16" s="82">
        <v>711.40132534237046</v>
      </c>
      <c r="Q16" s="70"/>
      <c r="R16" s="82">
        <v>729.01007247344694</v>
      </c>
      <c r="S16" s="82">
        <v>866.54073574472307</v>
      </c>
      <c r="T16" s="70"/>
      <c r="U16" s="83">
        <v>0.11952687260719803</v>
      </c>
      <c r="V16" s="213"/>
    </row>
    <row r="17" spans="2:22" ht="15.75">
      <c r="B17" s="86"/>
      <c r="C17" s="63"/>
      <c r="D17" s="63"/>
      <c r="E17" s="63"/>
      <c r="F17" s="63"/>
      <c r="G17" s="57"/>
      <c r="H17" s="63"/>
      <c r="I17" s="63"/>
      <c r="J17" s="57"/>
      <c r="K17" s="85"/>
      <c r="L17" s="57"/>
      <c r="M17" s="63"/>
      <c r="N17" s="63"/>
      <c r="O17" s="63"/>
      <c r="P17" s="63"/>
      <c r="Q17" s="57"/>
      <c r="R17" s="63"/>
      <c r="S17" s="63"/>
      <c r="T17" s="57"/>
      <c r="U17" s="85"/>
      <c r="V17" s="213"/>
    </row>
    <row r="18" spans="2:22" ht="15.75">
      <c r="B18" s="78" t="s">
        <v>100</v>
      </c>
      <c r="C18" s="82">
        <v>484.21499051384598</v>
      </c>
      <c r="D18" s="82">
        <v>886.56708100168203</v>
      </c>
      <c r="E18" s="82">
        <v>1205.2094118744701</v>
      </c>
      <c r="F18" s="82">
        <v>1574.6248139566299</v>
      </c>
      <c r="G18" s="70"/>
      <c r="H18" s="82">
        <v>454.573865331403</v>
      </c>
      <c r="I18" s="82">
        <v>1346.9955298565001</v>
      </c>
      <c r="J18" s="70"/>
      <c r="K18" s="83">
        <v>0.51933853480619419</v>
      </c>
      <c r="L18" s="57"/>
      <c r="M18" s="82">
        <v>484.21499051384598</v>
      </c>
      <c r="N18" s="82">
        <v>402.35209048783605</v>
      </c>
      <c r="O18" s="82">
        <v>318.64233087278808</v>
      </c>
      <c r="P18" s="82">
        <v>369.41540208215974</v>
      </c>
      <c r="Q18" s="70"/>
      <c r="R18" s="82">
        <v>454.573865331403</v>
      </c>
      <c r="S18" s="82">
        <v>892.42166452509707</v>
      </c>
      <c r="T18" s="70"/>
      <c r="U18" s="83">
        <v>1.2180117504623151</v>
      </c>
      <c r="V18" s="213"/>
    </row>
    <row r="19" spans="2:22" ht="15.75">
      <c r="B19" s="71" t="s">
        <v>188</v>
      </c>
      <c r="C19" s="72">
        <v>258.39766766509803</v>
      </c>
      <c r="D19" s="72">
        <v>449.85544365999499</v>
      </c>
      <c r="E19" s="72">
        <v>601.47273460456404</v>
      </c>
      <c r="F19" s="72">
        <v>771.21516256880795</v>
      </c>
      <c r="G19" s="57"/>
      <c r="H19" s="72">
        <v>254.78560488895999</v>
      </c>
      <c r="I19" s="72">
        <v>932.66090750216904</v>
      </c>
      <c r="J19" s="57"/>
      <c r="K19" s="73">
        <v>1.0732457962809114</v>
      </c>
      <c r="L19" s="57"/>
      <c r="M19" s="72">
        <v>258.39766766509803</v>
      </c>
      <c r="N19" s="72">
        <v>191.45777599489696</v>
      </c>
      <c r="O19" s="72">
        <v>151.61729094456905</v>
      </c>
      <c r="P19" s="72">
        <v>169.74242796424392</v>
      </c>
      <c r="Q19" s="57"/>
      <c r="R19" s="72">
        <v>254.78560488895999</v>
      </c>
      <c r="S19" s="72">
        <v>677.87530261320899</v>
      </c>
      <c r="T19" s="57"/>
      <c r="U19" s="73" t="s">
        <v>4</v>
      </c>
      <c r="V19" s="213"/>
    </row>
    <row r="20" spans="2:22" ht="15.75">
      <c r="B20" s="71" t="s">
        <v>189</v>
      </c>
      <c r="C20" s="72">
        <v>58.482390154339804</v>
      </c>
      <c r="D20" s="72">
        <v>123.561382445212</v>
      </c>
      <c r="E20" s="72">
        <v>154.875976095189</v>
      </c>
      <c r="F20" s="72">
        <v>212.24168756970698</v>
      </c>
      <c r="G20" s="57"/>
      <c r="H20" s="72">
        <v>49.766994057628203</v>
      </c>
      <c r="I20" s="72">
        <v>104.489018357494</v>
      </c>
      <c r="J20" s="57"/>
      <c r="K20" s="73">
        <v>-0.15435537957156495</v>
      </c>
      <c r="L20" s="57"/>
      <c r="M20" s="72">
        <v>58.482390154339804</v>
      </c>
      <c r="N20" s="72">
        <v>65.078992290872208</v>
      </c>
      <c r="O20" s="72">
        <v>31.314593649976999</v>
      </c>
      <c r="P20" s="72">
        <v>57.36571147451798</v>
      </c>
      <c r="Q20" s="57"/>
      <c r="R20" s="72">
        <v>49.766994057628203</v>
      </c>
      <c r="S20" s="72">
        <v>54.722024299865801</v>
      </c>
      <c r="T20" s="57"/>
      <c r="U20" s="73">
        <v>-0.15914456610999253</v>
      </c>
      <c r="V20" s="213"/>
    </row>
    <row r="21" spans="2:22" ht="15.75">
      <c r="B21" s="71" t="s">
        <v>190</v>
      </c>
      <c r="C21" s="72">
        <v>94.109148009227397</v>
      </c>
      <c r="D21" s="72">
        <v>174.569152817603</v>
      </c>
      <c r="E21" s="72">
        <v>246.580584464753</v>
      </c>
      <c r="F21" s="72">
        <v>324.79495970878401</v>
      </c>
      <c r="G21" s="57"/>
      <c r="H21" s="72">
        <v>77.338475338047701</v>
      </c>
      <c r="I21" s="72">
        <v>158.97023995871601</v>
      </c>
      <c r="J21" s="57"/>
      <c r="K21" s="73">
        <v>-8.9356639515718872E-2</v>
      </c>
      <c r="L21" s="57"/>
      <c r="M21" s="72">
        <v>94.109148009227397</v>
      </c>
      <c r="N21" s="72">
        <v>80.460004808375601</v>
      </c>
      <c r="O21" s="72">
        <v>72.011431647150005</v>
      </c>
      <c r="P21" s="72">
        <v>78.214375244031004</v>
      </c>
      <c r="Q21" s="57"/>
      <c r="R21" s="72">
        <v>77.338475338047701</v>
      </c>
      <c r="S21" s="72">
        <v>81.631764620668307</v>
      </c>
      <c r="T21" s="57"/>
      <c r="U21" s="73">
        <v>1.456325804458229E-2</v>
      </c>
      <c r="V21" s="213"/>
    </row>
    <row r="22" spans="2:22" ht="15.75">
      <c r="B22" s="71" t="s">
        <v>179</v>
      </c>
      <c r="C22" s="72">
        <v>26.866127546100401</v>
      </c>
      <c r="D22" s="72">
        <v>41.830029302312703</v>
      </c>
      <c r="E22" s="72">
        <v>58.445796783082201</v>
      </c>
      <c r="F22" s="72">
        <v>72.747013130275093</v>
      </c>
      <c r="G22" s="57"/>
      <c r="H22" s="72">
        <v>24.717102323999601</v>
      </c>
      <c r="I22" s="72">
        <v>40.710035839485599</v>
      </c>
      <c r="J22" s="57"/>
      <c r="K22" s="73">
        <v>-2.6774866800420374E-2</v>
      </c>
      <c r="L22" s="57"/>
      <c r="M22" s="72">
        <v>26.866127546100401</v>
      </c>
      <c r="N22" s="72">
        <v>14.963901756212302</v>
      </c>
      <c r="O22" s="72">
        <v>16.615767480769499</v>
      </c>
      <c r="P22" s="72">
        <v>14.301216347192891</v>
      </c>
      <c r="Q22" s="57"/>
      <c r="R22" s="72">
        <v>24.717102323999601</v>
      </c>
      <c r="S22" s="72">
        <v>15.992933515485998</v>
      </c>
      <c r="T22" s="57"/>
      <c r="U22" s="73">
        <v>6.8767609948153466E-2</v>
      </c>
      <c r="V22" s="213"/>
    </row>
    <row r="23" spans="2:22" ht="15.75">
      <c r="B23" s="71" t="s">
        <v>209</v>
      </c>
      <c r="C23" s="72">
        <v>20.3081892126696</v>
      </c>
      <c r="D23" s="72">
        <v>39.120327628501698</v>
      </c>
      <c r="E23" s="72">
        <v>59.258974182672098</v>
      </c>
      <c r="F23" s="72">
        <v>77.817019696315612</v>
      </c>
      <c r="G23" s="57"/>
      <c r="H23" s="72">
        <v>18.6035222909479</v>
      </c>
      <c r="I23" s="72">
        <v>38.508929114326698</v>
      </c>
      <c r="J23" s="57"/>
      <c r="K23" s="73">
        <v>-1.5628665485141725E-2</v>
      </c>
      <c r="L23" s="57"/>
      <c r="M23" s="72">
        <v>20.3081892126696</v>
      </c>
      <c r="N23" s="72">
        <v>18.812138415832099</v>
      </c>
      <c r="O23" s="72">
        <v>20.1386465541704</v>
      </c>
      <c r="P23" s="72">
        <v>18.558045513643513</v>
      </c>
      <c r="Q23" s="57"/>
      <c r="R23" s="72">
        <v>18.6035222909479</v>
      </c>
      <c r="S23" s="72">
        <v>19.905406823378797</v>
      </c>
      <c r="T23" s="57"/>
      <c r="U23" s="73">
        <v>5.811505228063895E-2</v>
      </c>
      <c r="V23" s="213"/>
    </row>
    <row r="24" spans="2:22" ht="15.75">
      <c r="B24" s="86"/>
      <c r="C24" s="63"/>
      <c r="D24" s="63"/>
      <c r="E24" s="63"/>
      <c r="F24" s="63"/>
      <c r="G24" s="57"/>
      <c r="H24" s="63"/>
      <c r="I24" s="63"/>
      <c r="J24" s="57"/>
      <c r="K24" s="85"/>
      <c r="L24" s="57"/>
      <c r="M24" s="63"/>
      <c r="N24" s="63"/>
      <c r="O24" s="63"/>
      <c r="P24" s="63"/>
      <c r="Q24" s="57"/>
      <c r="R24" s="63"/>
      <c r="S24" s="63"/>
      <c r="T24" s="57"/>
      <c r="U24" s="85"/>
      <c r="V24" s="213"/>
    </row>
    <row r="25" spans="2:22" ht="15.75">
      <c r="B25" s="78" t="s">
        <v>99</v>
      </c>
      <c r="C25" s="82">
        <v>371.12094665900702</v>
      </c>
      <c r="D25" s="82">
        <v>726.78000741709695</v>
      </c>
      <c r="E25" s="82">
        <v>1088.0629279101199</v>
      </c>
      <c r="F25" s="82">
        <v>1450.49363775763</v>
      </c>
      <c r="G25" s="70"/>
      <c r="H25" s="82">
        <v>385.513089692427</v>
      </c>
      <c r="I25" s="82">
        <v>756.00872341946399</v>
      </c>
      <c r="J25" s="70"/>
      <c r="K25" s="83">
        <v>4.0216730928307937E-2</v>
      </c>
      <c r="L25" s="57"/>
      <c r="M25" s="82">
        <v>371.12094665900702</v>
      </c>
      <c r="N25" s="82">
        <v>355.65906075808994</v>
      </c>
      <c r="O25" s="82">
        <v>361.28292049302297</v>
      </c>
      <c r="P25" s="82">
        <v>362.43070984751012</v>
      </c>
      <c r="Q25" s="70"/>
      <c r="R25" s="82">
        <v>385.513089692427</v>
      </c>
      <c r="S25" s="82">
        <v>370.49563372703699</v>
      </c>
      <c r="T25" s="70"/>
      <c r="U25" s="83">
        <v>4.1715717680080429E-2</v>
      </c>
      <c r="V25" s="213"/>
    </row>
    <row r="26" spans="2:22" ht="15.75">
      <c r="B26" s="71" t="s">
        <v>180</v>
      </c>
      <c r="C26" s="72">
        <v>86.944789995699807</v>
      </c>
      <c r="D26" s="72">
        <v>149.576840732221</v>
      </c>
      <c r="E26" s="72">
        <v>230.69871587550099</v>
      </c>
      <c r="F26" s="72">
        <v>293.01479667105599</v>
      </c>
      <c r="G26" s="57"/>
      <c r="H26" s="72">
        <v>102.543698852402</v>
      </c>
      <c r="I26" s="72">
        <v>183.94547999669899</v>
      </c>
      <c r="J26" s="57"/>
      <c r="K26" s="73">
        <v>0.22977246408089494</v>
      </c>
      <c r="L26" s="57"/>
      <c r="M26" s="72">
        <v>86.944789995699807</v>
      </c>
      <c r="N26" s="72">
        <v>62.632050736521194</v>
      </c>
      <c r="O26" s="72">
        <v>81.121875143279993</v>
      </c>
      <c r="P26" s="72">
        <v>62.316080795554996</v>
      </c>
      <c r="Q26" s="57"/>
      <c r="R26" s="72">
        <v>102.543698852402</v>
      </c>
      <c r="S26" s="72">
        <v>81.40178114429699</v>
      </c>
      <c r="T26" s="57"/>
      <c r="U26" s="73">
        <v>0.29968251377774274</v>
      </c>
      <c r="V26" s="213"/>
    </row>
    <row r="27" spans="2:22" ht="15.75">
      <c r="B27" s="71" t="s">
        <v>191</v>
      </c>
      <c r="C27" s="72">
        <v>128.32632797022001</v>
      </c>
      <c r="D27" s="72">
        <v>252.8612244576</v>
      </c>
      <c r="E27" s="72">
        <v>380.53080727024997</v>
      </c>
      <c r="F27" s="72">
        <v>507.30848228347998</v>
      </c>
      <c r="G27" s="57"/>
      <c r="H27" s="72">
        <v>122.13693327748</v>
      </c>
      <c r="I27" s="72">
        <v>242.63979879614999</v>
      </c>
      <c r="J27" s="57"/>
      <c r="K27" s="73">
        <v>-4.0423064799181778E-2</v>
      </c>
      <c r="L27" s="57"/>
      <c r="M27" s="72">
        <v>128.32632797022001</v>
      </c>
      <c r="N27" s="72">
        <v>124.53489648738</v>
      </c>
      <c r="O27" s="72">
        <v>127.66958281264996</v>
      </c>
      <c r="P27" s="72">
        <v>126.77767501323001</v>
      </c>
      <c r="Q27" s="57"/>
      <c r="R27" s="72">
        <v>122.13693327748</v>
      </c>
      <c r="S27" s="72">
        <v>120.50286551866999</v>
      </c>
      <c r="T27" s="57"/>
      <c r="U27" s="73">
        <v>-3.2376715944181941E-2</v>
      </c>
      <c r="V27" s="213"/>
    </row>
    <row r="28" spans="2:22" ht="15.75">
      <c r="B28" s="71" t="s">
        <v>181</v>
      </c>
      <c r="C28" s="72">
        <v>45.474796959179997</v>
      </c>
      <c r="D28" s="72">
        <v>78.947596739999994</v>
      </c>
      <c r="E28" s="72">
        <v>106.78950398560301</v>
      </c>
      <c r="F28" s="72">
        <v>140.812678651288</v>
      </c>
      <c r="G28" s="57"/>
      <c r="H28" s="72">
        <v>47.530164483213703</v>
      </c>
      <c r="I28" s="72">
        <v>88.508847933423013</v>
      </c>
      <c r="J28" s="57"/>
      <c r="K28" s="73">
        <v>0.1211088315317731</v>
      </c>
      <c r="L28" s="57"/>
      <c r="M28" s="72">
        <v>45.474796959179997</v>
      </c>
      <c r="N28" s="72">
        <v>33.472799780819997</v>
      </c>
      <c r="O28" s="72">
        <v>27.841907245603011</v>
      </c>
      <c r="P28" s="72">
        <v>34.023174665684991</v>
      </c>
      <c r="Q28" s="57"/>
      <c r="R28" s="72">
        <v>47.530164483213703</v>
      </c>
      <c r="S28" s="72">
        <v>40.97868345020931</v>
      </c>
      <c r="T28" s="57"/>
      <c r="U28" s="73">
        <v>0.22423829851514854</v>
      </c>
      <c r="V28" s="213"/>
    </row>
    <row r="29" spans="2:22" ht="15.75">
      <c r="B29" s="71" t="s">
        <v>182</v>
      </c>
      <c r="C29" s="72">
        <v>47.772130542701404</v>
      </c>
      <c r="D29" s="72">
        <v>137.15871592463</v>
      </c>
      <c r="E29" s="72">
        <v>215.89755289077399</v>
      </c>
      <c r="F29" s="72">
        <v>311.59196510863501</v>
      </c>
      <c r="G29" s="57"/>
      <c r="H29" s="72">
        <v>62.794139339308501</v>
      </c>
      <c r="I29" s="72">
        <v>139.79370451147099</v>
      </c>
      <c r="J29" s="57"/>
      <c r="K29" s="73">
        <v>1.9211236916864553E-2</v>
      </c>
      <c r="L29" s="57"/>
      <c r="M29" s="72">
        <v>47.772130542701404</v>
      </c>
      <c r="N29" s="72">
        <v>89.386585381928597</v>
      </c>
      <c r="O29" s="72">
        <v>78.738836966143992</v>
      </c>
      <c r="P29" s="72">
        <v>95.694412217861014</v>
      </c>
      <c r="Q29" s="57"/>
      <c r="R29" s="72">
        <v>62.794139339308501</v>
      </c>
      <c r="S29" s="72">
        <v>76.999565172162491</v>
      </c>
      <c r="T29" s="57"/>
      <c r="U29" s="73">
        <v>-0.13857806690835298</v>
      </c>
      <c r="V29" s="213"/>
    </row>
    <row r="30" spans="2:22" ht="15.75">
      <c r="B30" s="71" t="s">
        <v>207</v>
      </c>
      <c r="C30" s="72">
        <v>31.720417607790001</v>
      </c>
      <c r="D30" s="72">
        <v>49.468503443383597</v>
      </c>
      <c r="E30" s="72">
        <v>71.582107033845787</v>
      </c>
      <c r="F30" s="72">
        <v>91.426638218531991</v>
      </c>
      <c r="G30" s="57"/>
      <c r="H30" s="72">
        <v>23.684071219388102</v>
      </c>
      <c r="I30" s="72">
        <v>47.754831723605299</v>
      </c>
      <c r="J30" s="57"/>
      <c r="K30" s="73">
        <v>-3.4641672993798653E-2</v>
      </c>
      <c r="L30" s="57"/>
      <c r="M30" s="72">
        <v>31.720417607790001</v>
      </c>
      <c r="N30" s="72">
        <v>17.748085835593596</v>
      </c>
      <c r="O30" s="72">
        <v>22.113603590462191</v>
      </c>
      <c r="P30" s="72">
        <v>19.844531184686204</v>
      </c>
      <c r="Q30" s="57"/>
      <c r="R30" s="72">
        <v>23.684071219388102</v>
      </c>
      <c r="S30" s="72">
        <v>24.070760504217198</v>
      </c>
      <c r="T30" s="57"/>
      <c r="U30" s="73">
        <v>0.35624544118124252</v>
      </c>
      <c r="V30" s="213"/>
    </row>
    <row r="31" spans="2:22" ht="15.75">
      <c r="B31" s="71" t="s">
        <v>208</v>
      </c>
      <c r="C31" s="72">
        <v>16.018487351239902</v>
      </c>
      <c r="D31" s="72">
        <v>30.4136373658861</v>
      </c>
      <c r="E31" s="72">
        <v>43.296827217012705</v>
      </c>
      <c r="F31" s="72">
        <v>59.973184261753602</v>
      </c>
      <c r="G31" s="57"/>
      <c r="H31" s="72">
        <v>15.061847476510099</v>
      </c>
      <c r="I31" s="72">
        <v>29.129383058726397</v>
      </c>
      <c r="J31" s="57"/>
      <c r="K31" s="73">
        <v>-4.2226264872882495E-2</v>
      </c>
      <c r="L31" s="57"/>
      <c r="M31" s="72">
        <v>16.018487351239902</v>
      </c>
      <c r="N31" s="72">
        <v>14.395150014646198</v>
      </c>
      <c r="O31" s="72">
        <v>12.883189851126605</v>
      </c>
      <c r="P31" s="72">
        <v>16.676357044740897</v>
      </c>
      <c r="Q31" s="57"/>
      <c r="R31" s="72">
        <v>15.061847476510099</v>
      </c>
      <c r="S31" s="72">
        <v>14.067535582216298</v>
      </c>
      <c r="T31" s="57"/>
      <c r="U31" s="73">
        <v>-2.2758667474571118E-2</v>
      </c>
      <c r="V31" s="213"/>
    </row>
    <row r="32" spans="2:22" ht="15.75">
      <c r="B32" s="84"/>
      <c r="C32" s="63"/>
      <c r="D32" s="63"/>
      <c r="E32" s="63"/>
      <c r="F32" s="63"/>
      <c r="G32" s="57"/>
      <c r="H32" s="63"/>
      <c r="I32" s="63"/>
      <c r="J32" s="57"/>
      <c r="K32" s="85"/>
      <c r="L32" s="57"/>
      <c r="M32" s="63"/>
      <c r="N32" s="63"/>
      <c r="O32" s="63"/>
      <c r="P32" s="63"/>
      <c r="Q32" s="57"/>
      <c r="R32" s="63"/>
      <c r="S32" s="63"/>
      <c r="T32" s="57"/>
      <c r="U32" s="85"/>
      <c r="V32" s="213"/>
    </row>
    <row r="33" spans="2:22" ht="15.75">
      <c r="B33" s="78" t="s">
        <v>98</v>
      </c>
      <c r="C33" s="82">
        <v>510.49916611448305</v>
      </c>
      <c r="D33" s="82">
        <v>1115.8434387948698</v>
      </c>
      <c r="E33" s="82">
        <v>1643.67724605118</v>
      </c>
      <c r="F33" s="82">
        <v>2097.8663591249701</v>
      </c>
      <c r="G33" s="70"/>
      <c r="H33" s="82">
        <v>454.74872527300101</v>
      </c>
      <c r="I33" s="82">
        <v>1025.32050022214</v>
      </c>
      <c r="J33" s="70"/>
      <c r="K33" s="83">
        <v>-8.112512510760124E-2</v>
      </c>
      <c r="L33" s="57"/>
      <c r="M33" s="82">
        <v>510.49916611448305</v>
      </c>
      <c r="N33" s="82">
        <v>605.34427268038678</v>
      </c>
      <c r="O33" s="82">
        <v>527.83380725631014</v>
      </c>
      <c r="P33" s="82">
        <v>454.18911307379017</v>
      </c>
      <c r="Q33" s="70"/>
      <c r="R33" s="82">
        <v>454.74872527300101</v>
      </c>
      <c r="S33" s="82">
        <v>570.57177494913901</v>
      </c>
      <c r="T33" s="70"/>
      <c r="U33" s="83">
        <v>-5.7442515442129499E-2</v>
      </c>
      <c r="V33" s="213"/>
    </row>
    <row r="34" spans="2:22" ht="15.75">
      <c r="B34" s="71" t="s">
        <v>192</v>
      </c>
      <c r="C34" s="72">
        <v>448.80305301699002</v>
      </c>
      <c r="D34" s="72">
        <v>896.61506357303995</v>
      </c>
      <c r="E34" s="72">
        <v>1349.1021799269299</v>
      </c>
      <c r="F34" s="72">
        <v>1743.2792373579</v>
      </c>
      <c r="G34" s="57"/>
      <c r="H34" s="72">
        <v>396.30811948559898</v>
      </c>
      <c r="I34" s="72">
        <v>829.32052557879899</v>
      </c>
      <c r="J34" s="57"/>
      <c r="K34" s="73">
        <v>-7.5053989976557003E-2</v>
      </c>
      <c r="L34" s="57"/>
      <c r="M34" s="72">
        <v>448.80305301699002</v>
      </c>
      <c r="N34" s="72">
        <v>447.81201055604993</v>
      </c>
      <c r="O34" s="72">
        <v>452.48711635388997</v>
      </c>
      <c r="P34" s="72">
        <v>394.17705743097008</v>
      </c>
      <c r="Q34" s="57"/>
      <c r="R34" s="72">
        <v>396.30811948559898</v>
      </c>
      <c r="S34" s="72">
        <v>433.01240609320001</v>
      </c>
      <c r="T34" s="57"/>
      <c r="U34" s="73">
        <v>-3.3048699262159552E-2</v>
      </c>
      <c r="V34" s="213"/>
    </row>
    <row r="35" spans="2:22" ht="15.75">
      <c r="B35" s="71" t="s">
        <v>183</v>
      </c>
      <c r="C35" s="72">
        <v>61.696113097492997</v>
      </c>
      <c r="D35" s="72">
        <v>219.22837522183198</v>
      </c>
      <c r="E35" s="72">
        <v>294.57506612425198</v>
      </c>
      <c r="F35" s="72">
        <v>354.587121767067</v>
      </c>
      <c r="G35" s="57"/>
      <c r="H35" s="72">
        <v>58.440605787402198</v>
      </c>
      <c r="I35" s="72">
        <v>195.99997464334601</v>
      </c>
      <c r="J35" s="57"/>
      <c r="K35" s="73">
        <v>-0.10595526493767839</v>
      </c>
      <c r="L35" s="57"/>
      <c r="M35" s="72">
        <v>61.696113097492997</v>
      </c>
      <c r="N35" s="72">
        <v>157.53226212433898</v>
      </c>
      <c r="O35" s="72">
        <v>75.346690902419994</v>
      </c>
      <c r="P35" s="72">
        <v>60.012055642815028</v>
      </c>
      <c r="Q35" s="57"/>
      <c r="R35" s="72">
        <v>58.440605787402198</v>
      </c>
      <c r="S35" s="72">
        <v>137.5593688559438</v>
      </c>
      <c r="T35" s="57"/>
      <c r="U35" s="73">
        <v>-0.12678605003863103</v>
      </c>
      <c r="V35" s="213"/>
    </row>
    <row r="36" spans="2:22" ht="15.75">
      <c r="B36" s="84"/>
      <c r="C36" s="63"/>
      <c r="D36" s="63"/>
      <c r="E36" s="63"/>
      <c r="F36" s="63"/>
      <c r="G36" s="57"/>
      <c r="H36" s="63"/>
      <c r="I36" s="63"/>
      <c r="J36" s="57"/>
      <c r="K36" s="85"/>
      <c r="L36" s="57"/>
      <c r="M36" s="63"/>
      <c r="N36" s="63"/>
      <c r="O36" s="63"/>
      <c r="P36" s="63"/>
      <c r="Q36" s="57"/>
      <c r="R36" s="63"/>
      <c r="S36" s="63"/>
      <c r="T36" s="57"/>
      <c r="U36" s="85"/>
      <c r="V36" s="213"/>
    </row>
    <row r="37" spans="2:22" ht="15.75">
      <c r="B37" s="78" t="s">
        <v>177</v>
      </c>
      <c r="C37" s="82">
        <v>473.21807476265798</v>
      </c>
      <c r="D37" s="82">
        <v>775.79344969064994</v>
      </c>
      <c r="E37" s="82">
        <v>1123.1513237844501</v>
      </c>
      <c r="F37" s="82">
        <v>1483.43749852106</v>
      </c>
      <c r="G37" s="70"/>
      <c r="H37" s="82">
        <v>430.65501704100103</v>
      </c>
      <c r="I37" s="82">
        <v>737.67789622532405</v>
      </c>
      <c r="J37" s="70"/>
      <c r="K37" s="83">
        <v>-4.9131058634904155E-2</v>
      </c>
      <c r="L37" s="57"/>
      <c r="M37" s="82">
        <v>473.21807476265798</v>
      </c>
      <c r="N37" s="82">
        <v>302.57537492799196</v>
      </c>
      <c r="O37" s="82">
        <v>347.35787409380021</v>
      </c>
      <c r="P37" s="82">
        <v>360.28617473660984</v>
      </c>
      <c r="Q37" s="70"/>
      <c r="R37" s="82">
        <v>430.65501704100103</v>
      </c>
      <c r="S37" s="82">
        <v>307.02287918432302</v>
      </c>
      <c r="T37" s="70"/>
      <c r="U37" s="83">
        <v>1.4698830852938684E-2</v>
      </c>
      <c r="V37" s="213"/>
    </row>
    <row r="38" spans="2:22" ht="15.75">
      <c r="B38" s="71" t="s">
        <v>193</v>
      </c>
      <c r="C38" s="72">
        <v>103.503725232489</v>
      </c>
      <c r="D38" s="72">
        <v>181.934720244256</v>
      </c>
      <c r="E38" s="72">
        <v>249.128421079117</v>
      </c>
      <c r="F38" s="72">
        <v>325.44171591102798</v>
      </c>
      <c r="G38" s="57"/>
      <c r="H38" s="72">
        <v>80.105044264426709</v>
      </c>
      <c r="I38" s="72">
        <v>153.29319778768499</v>
      </c>
      <c r="J38" s="57"/>
      <c r="K38" s="73">
        <v>-0.1574274685893842</v>
      </c>
      <c r="L38" s="57"/>
      <c r="M38" s="72">
        <v>103.503725232489</v>
      </c>
      <c r="N38" s="72">
        <v>78.430995011766996</v>
      </c>
      <c r="O38" s="72">
        <v>67.193700834861005</v>
      </c>
      <c r="P38" s="72">
        <v>76.31329483191098</v>
      </c>
      <c r="Q38" s="57"/>
      <c r="R38" s="72">
        <v>80.105044264426709</v>
      </c>
      <c r="S38" s="72">
        <v>73.188153523258279</v>
      </c>
      <c r="T38" s="57"/>
      <c r="U38" s="73">
        <v>-6.6846550751040873E-2</v>
      </c>
      <c r="V38" s="213"/>
    </row>
    <row r="39" spans="2:22" ht="15.75">
      <c r="B39" s="71" t="s">
        <v>194</v>
      </c>
      <c r="C39" s="72">
        <v>98.06928576</v>
      </c>
      <c r="D39" s="72">
        <v>180.65358137999999</v>
      </c>
      <c r="E39" s="72">
        <v>289.52171409000005</v>
      </c>
      <c r="F39" s="72">
        <v>391.99253232000001</v>
      </c>
      <c r="G39" s="57"/>
      <c r="H39" s="72">
        <v>66.026822239999987</v>
      </c>
      <c r="I39" s="72">
        <v>122.56988561</v>
      </c>
      <c r="J39" s="57"/>
      <c r="K39" s="73">
        <v>-0.32151975801588173</v>
      </c>
      <c r="L39" s="57"/>
      <c r="M39" s="72">
        <v>98.06928576</v>
      </c>
      <c r="N39" s="72">
        <v>82.584295619999992</v>
      </c>
      <c r="O39" s="72">
        <v>108.86813271000005</v>
      </c>
      <c r="P39" s="72">
        <v>102.47081822999996</v>
      </c>
      <c r="Q39" s="57"/>
      <c r="R39" s="72">
        <v>66.026822239999987</v>
      </c>
      <c r="S39" s="72">
        <v>56.543063370000013</v>
      </c>
      <c r="T39" s="57"/>
      <c r="U39" s="73">
        <v>-0.31532910772557826</v>
      </c>
      <c r="V39" s="213"/>
    </row>
    <row r="40" spans="2:22" ht="15.75">
      <c r="B40" s="71" t="s">
        <v>195</v>
      </c>
      <c r="C40" s="72">
        <v>152.53013057999999</v>
      </c>
      <c r="D40" s="72">
        <v>215.10261645999998</v>
      </c>
      <c r="E40" s="72">
        <v>288.26169890999995</v>
      </c>
      <c r="F40" s="72">
        <v>361.33544020999994</v>
      </c>
      <c r="G40" s="57"/>
      <c r="H40" s="72">
        <v>159.19581135000001</v>
      </c>
      <c r="I40" s="72">
        <v>223.1630821</v>
      </c>
      <c r="J40" s="57"/>
      <c r="K40" s="73">
        <v>3.7472652693180626E-2</v>
      </c>
      <c r="L40" s="57"/>
      <c r="M40" s="72">
        <v>152.53013057999999</v>
      </c>
      <c r="N40" s="72">
        <v>62.572485879999988</v>
      </c>
      <c r="O40" s="72">
        <v>73.159082449999971</v>
      </c>
      <c r="P40" s="72">
        <v>73.073741299999995</v>
      </c>
      <c r="Q40" s="57"/>
      <c r="R40" s="72">
        <v>159.19581135000001</v>
      </c>
      <c r="S40" s="72">
        <v>63.967270749999983</v>
      </c>
      <c r="T40" s="57"/>
      <c r="U40" s="73">
        <v>2.2290705737260944E-2</v>
      </c>
      <c r="V40" s="213"/>
    </row>
    <row r="41" spans="2:22" ht="15.75">
      <c r="B41" s="71" t="s">
        <v>184</v>
      </c>
      <c r="C41" s="72">
        <v>98.470793540000003</v>
      </c>
      <c r="D41" s="72">
        <v>166.55302306999999</v>
      </c>
      <c r="E41" s="72">
        <v>254.20286279999999</v>
      </c>
      <c r="F41" s="72">
        <v>344.70061618999995</v>
      </c>
      <c r="G41" s="57"/>
      <c r="H41" s="72">
        <v>109.70162367</v>
      </c>
      <c r="I41" s="72">
        <v>209.73843667</v>
      </c>
      <c r="J41" s="57"/>
      <c r="K41" s="73">
        <v>0.25928928099881893</v>
      </c>
      <c r="L41" s="57"/>
      <c r="M41" s="72">
        <v>98.470793540000003</v>
      </c>
      <c r="N41" s="72">
        <v>68.082229529999992</v>
      </c>
      <c r="O41" s="72">
        <v>87.649839729999997</v>
      </c>
      <c r="P41" s="72">
        <v>90.497753389999957</v>
      </c>
      <c r="Q41" s="57"/>
      <c r="R41" s="72">
        <v>109.70162367</v>
      </c>
      <c r="S41" s="72">
        <v>100.036813</v>
      </c>
      <c r="T41" s="57"/>
      <c r="U41" s="73">
        <v>0.46935277664371178</v>
      </c>
      <c r="V41" s="213"/>
    </row>
    <row r="42" spans="2:22" ht="15.75">
      <c r="B42" s="71" t="s">
        <v>196</v>
      </c>
      <c r="C42" s="72">
        <v>5.8218411644994505</v>
      </c>
      <c r="D42" s="72">
        <v>9.9361363979114792</v>
      </c>
      <c r="E42" s="72">
        <v>14.5073340345111</v>
      </c>
      <c r="F42" s="72">
        <v>25.305910033941799</v>
      </c>
      <c r="G42" s="57"/>
      <c r="H42" s="72">
        <v>5.3626107391296003</v>
      </c>
      <c r="I42" s="72">
        <v>10.1605311094148</v>
      </c>
      <c r="J42" s="57"/>
      <c r="K42" s="73">
        <v>2.2583698785625266E-2</v>
      </c>
      <c r="L42" s="57"/>
      <c r="M42" s="72">
        <v>5.8218411644994505</v>
      </c>
      <c r="N42" s="72">
        <v>4.1142952334120286</v>
      </c>
      <c r="O42" s="72">
        <v>4.5711976365996208</v>
      </c>
      <c r="P42" s="72">
        <v>10.7985759994307</v>
      </c>
      <c r="Q42" s="57"/>
      <c r="R42" s="72">
        <v>5.3626107391296003</v>
      </c>
      <c r="S42" s="72">
        <v>4.7979203702851994</v>
      </c>
      <c r="T42" s="57"/>
      <c r="U42" s="73">
        <v>0.1661585029974218</v>
      </c>
      <c r="V42" s="213"/>
    </row>
    <row r="43" spans="2:22" ht="15.75">
      <c r="B43" s="87" t="s">
        <v>185</v>
      </c>
      <c r="C43" s="80">
        <v>14.8222984856697</v>
      </c>
      <c r="D43" s="80">
        <v>21.613372138481299</v>
      </c>
      <c r="E43" s="80">
        <v>27.529292870825799</v>
      </c>
      <c r="F43" s="80">
        <v>34.6612838560862</v>
      </c>
      <c r="G43" s="57"/>
      <c r="H43" s="80">
        <v>10.2631047774442</v>
      </c>
      <c r="I43" s="80">
        <v>18.752762948223399</v>
      </c>
      <c r="J43" s="57"/>
      <c r="K43" s="88">
        <v>-0.13235367308393117</v>
      </c>
      <c r="L43" s="57"/>
      <c r="M43" s="80">
        <v>14.8222984856697</v>
      </c>
      <c r="N43" s="80">
        <v>6.7910736528115994</v>
      </c>
      <c r="O43" s="80">
        <v>5.9159207323444996</v>
      </c>
      <c r="P43" s="80">
        <v>7.1319909852604013</v>
      </c>
      <c r="Q43" s="57"/>
      <c r="R43" s="80">
        <v>10.2631047774442</v>
      </c>
      <c r="S43" s="80">
        <v>8.4896581707791992</v>
      </c>
      <c r="T43" s="57"/>
      <c r="U43" s="88">
        <v>0.25012017315765117</v>
      </c>
      <c r="V43" s="213"/>
    </row>
    <row r="44" spans="2:22" ht="15.75">
      <c r="B44" s="84"/>
      <c r="C44" s="63"/>
      <c r="D44" s="63"/>
      <c r="E44" s="63"/>
      <c r="F44" s="63"/>
      <c r="G44" s="57"/>
      <c r="H44" s="63"/>
      <c r="I44" s="63"/>
      <c r="J44" s="57"/>
      <c r="K44" s="85"/>
      <c r="L44" s="57"/>
      <c r="M44" s="63"/>
      <c r="N44" s="63"/>
      <c r="O44" s="63"/>
      <c r="P44" s="63"/>
      <c r="Q44" s="57"/>
      <c r="R44" s="63"/>
      <c r="S44" s="63"/>
      <c r="T44" s="57"/>
      <c r="U44" s="85"/>
    </row>
    <row r="45" spans="2:22">
      <c r="B45" s="62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</row>
    <row r="46" spans="2:22" ht="15.75">
      <c r="C46" s="89" t="s">
        <v>198</v>
      </c>
      <c r="D46" s="68"/>
      <c r="E46" s="68"/>
      <c r="F46" s="69"/>
      <c r="G46" s="67"/>
      <c r="H46" s="68"/>
      <c r="I46" s="68"/>
      <c r="J46" s="68"/>
      <c r="K46" s="69"/>
      <c r="L46" s="56"/>
      <c r="M46" s="89" t="s">
        <v>199</v>
      </c>
      <c r="N46" s="68"/>
      <c r="O46" s="68"/>
      <c r="P46" s="69"/>
      <c r="Q46" s="67"/>
      <c r="R46" s="68"/>
      <c r="S46" s="68"/>
      <c r="T46" s="68"/>
      <c r="U46" s="69"/>
    </row>
    <row r="47" spans="2:22" ht="39.75" customHeight="1">
      <c r="B47" s="109" t="s">
        <v>197</v>
      </c>
      <c r="C47" s="89">
        <v>2020</v>
      </c>
      <c r="D47" s="68"/>
      <c r="E47" s="68"/>
      <c r="F47" s="69"/>
      <c r="G47" s="58"/>
      <c r="H47" s="220">
        <v>2021</v>
      </c>
      <c r="I47" s="220"/>
      <c r="J47" s="70"/>
      <c r="K47" s="216" t="s">
        <v>252</v>
      </c>
      <c r="L47" s="56"/>
      <c r="M47" s="90">
        <v>2020</v>
      </c>
      <c r="N47" s="68"/>
      <c r="O47" s="68"/>
      <c r="P47" s="69"/>
      <c r="Q47" s="58"/>
      <c r="R47" s="220">
        <v>2021</v>
      </c>
      <c r="S47" s="220"/>
      <c r="T47" s="70"/>
      <c r="U47" s="216" t="s">
        <v>251</v>
      </c>
    </row>
    <row r="48" spans="2:22" ht="15.75">
      <c r="B48" s="179" t="s">
        <v>108</v>
      </c>
      <c r="C48" s="177" t="s">
        <v>241</v>
      </c>
      <c r="D48" s="177" t="s">
        <v>242</v>
      </c>
      <c r="E48" s="177" t="s">
        <v>243</v>
      </c>
      <c r="F48" s="177" t="s">
        <v>244</v>
      </c>
      <c r="G48" s="58"/>
      <c r="H48" s="209" t="s">
        <v>241</v>
      </c>
      <c r="I48" s="209" t="s">
        <v>242</v>
      </c>
      <c r="J48" s="58"/>
      <c r="K48" s="217"/>
      <c r="L48" s="56"/>
      <c r="M48" s="179" t="s">
        <v>200</v>
      </c>
      <c r="N48" s="177" t="s">
        <v>201</v>
      </c>
      <c r="O48" s="177" t="s">
        <v>202</v>
      </c>
      <c r="P48" s="177" t="s">
        <v>203</v>
      </c>
      <c r="Q48" s="58"/>
      <c r="R48" s="179" t="s">
        <v>200</v>
      </c>
      <c r="S48" s="209" t="s">
        <v>201</v>
      </c>
      <c r="T48" s="58"/>
      <c r="U48" s="217"/>
    </row>
    <row r="49" spans="2:22" ht="15.75">
      <c r="B49" s="86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2:22" ht="15.75">
      <c r="B50" s="78" t="s">
        <v>0</v>
      </c>
      <c r="C50" s="82">
        <v>103.18856138269601</v>
      </c>
      <c r="D50" s="82">
        <v>221.153656921774</v>
      </c>
      <c r="E50" s="82">
        <v>333.73809022340703</v>
      </c>
      <c r="F50" s="82">
        <v>453.34497445013</v>
      </c>
      <c r="G50" s="70"/>
      <c r="H50" s="82">
        <v>108.29247753404501</v>
      </c>
      <c r="I50" s="82">
        <v>206.036991893806</v>
      </c>
      <c r="J50" s="70"/>
      <c r="K50" s="83">
        <v>-6.8353674266010578E-2</v>
      </c>
      <c r="L50" s="57"/>
      <c r="M50" s="82">
        <v>103.18856138269601</v>
      </c>
      <c r="N50" s="82">
        <v>117.96509553907799</v>
      </c>
      <c r="O50" s="82">
        <v>112.58443330163303</v>
      </c>
      <c r="P50" s="82">
        <v>119.60688422672297</v>
      </c>
      <c r="Q50" s="70"/>
      <c r="R50" s="82">
        <v>108.29247753404501</v>
      </c>
      <c r="S50" s="82">
        <v>97.744514359760998</v>
      </c>
      <c r="T50" s="70"/>
      <c r="U50" s="83">
        <v>-0.17141156108010419</v>
      </c>
      <c r="V50" s="213"/>
    </row>
    <row r="51" spans="2:22" ht="15.75">
      <c r="B51" s="71" t="s">
        <v>187</v>
      </c>
      <c r="C51" s="72">
        <v>101.677171062695</v>
      </c>
      <c r="D51" s="72">
        <v>217.699242751773</v>
      </c>
      <c r="E51" s="72">
        <v>328.263160023409</v>
      </c>
      <c r="F51" s="72">
        <v>445.20564403189996</v>
      </c>
      <c r="G51" s="57"/>
      <c r="H51" s="72">
        <v>107.281225168891</v>
      </c>
      <c r="I51" s="72">
        <v>204.026438068602</v>
      </c>
      <c r="J51" s="57"/>
      <c r="K51" s="73">
        <v>-6.280593588816992E-2</v>
      </c>
      <c r="L51" s="57"/>
      <c r="M51" s="72">
        <v>101.677171062695</v>
      </c>
      <c r="N51" s="72">
        <v>116.022071689078</v>
      </c>
      <c r="O51" s="72">
        <v>110.563917271636</v>
      </c>
      <c r="P51" s="72">
        <v>116.94248400849096</v>
      </c>
      <c r="Q51" s="57"/>
      <c r="R51" s="72">
        <v>107.281225168891</v>
      </c>
      <c r="S51" s="72">
        <v>96.745212899711007</v>
      </c>
      <c r="T51" s="57"/>
      <c r="U51" s="73">
        <v>-0.16614820360238117</v>
      </c>
      <c r="V51" s="213"/>
    </row>
    <row r="52" spans="2:22" ht="15.75">
      <c r="B52" s="71" t="s">
        <v>178</v>
      </c>
      <c r="C52" s="72">
        <v>1.5113903199999901</v>
      </c>
      <c r="D52" s="72">
        <v>3.45441416999997</v>
      </c>
      <c r="E52" s="72">
        <v>5.4749302000000295</v>
      </c>
      <c r="F52" s="72">
        <v>8.1393304182299904</v>
      </c>
      <c r="G52" s="57"/>
      <c r="H52" s="72">
        <v>1.01125236515401</v>
      </c>
      <c r="I52" s="72">
        <v>2.0105538252047701</v>
      </c>
      <c r="J52" s="57"/>
      <c r="K52" s="73">
        <v>-0.41797545799067065</v>
      </c>
      <c r="L52" s="57"/>
      <c r="M52" s="72">
        <v>1.5113903199999901</v>
      </c>
      <c r="N52" s="72">
        <v>1.9430238499999799</v>
      </c>
      <c r="O52" s="72">
        <v>2.0205160300000595</v>
      </c>
      <c r="P52" s="72">
        <v>2.6644002182299609</v>
      </c>
      <c r="Q52" s="57"/>
      <c r="R52" s="72">
        <v>1.01125236515401</v>
      </c>
      <c r="S52" s="72">
        <v>0.99930146005076015</v>
      </c>
      <c r="T52" s="57"/>
      <c r="U52" s="73">
        <v>-0.48569779004474367</v>
      </c>
      <c r="V52" s="213"/>
    </row>
    <row r="53" spans="2:22" ht="15.75">
      <c r="B53" s="84"/>
      <c r="C53" s="63"/>
      <c r="D53" s="63"/>
      <c r="E53" s="63"/>
      <c r="F53" s="63"/>
      <c r="G53" s="57"/>
      <c r="H53" s="63"/>
      <c r="I53" s="63"/>
      <c r="J53" s="57"/>
      <c r="K53" s="85"/>
      <c r="L53" s="57"/>
      <c r="M53" s="63"/>
      <c r="N53" s="63"/>
      <c r="O53" s="63"/>
      <c r="P53" s="63"/>
      <c r="Q53" s="57"/>
      <c r="R53" s="63"/>
      <c r="S53" s="63"/>
      <c r="T53" s="57"/>
      <c r="U53" s="85"/>
      <c r="V53" s="213"/>
    </row>
    <row r="54" spans="2:22" ht="15.75">
      <c r="B54" s="78" t="s">
        <v>97</v>
      </c>
      <c r="C54" s="82">
        <v>28.796739747660901</v>
      </c>
      <c r="D54" s="82">
        <v>60.305344791733496</v>
      </c>
      <c r="E54" s="82">
        <v>81.108351710865591</v>
      </c>
      <c r="F54" s="82">
        <v>101.489686388091</v>
      </c>
      <c r="G54" s="70"/>
      <c r="H54" s="82">
        <v>14.3216589052734</v>
      </c>
      <c r="I54" s="82">
        <v>36.331415570582699</v>
      </c>
      <c r="J54" s="70"/>
      <c r="K54" s="83">
        <v>-0.39754236218938066</v>
      </c>
      <c r="L54" s="57"/>
      <c r="M54" s="82">
        <v>28.796739747660901</v>
      </c>
      <c r="N54" s="82">
        <v>31.508605044072596</v>
      </c>
      <c r="O54" s="82">
        <v>20.803006919132095</v>
      </c>
      <c r="P54" s="82">
        <v>20.381334677225411</v>
      </c>
      <c r="Q54" s="70"/>
      <c r="R54" s="82">
        <v>14.3216589052734</v>
      </c>
      <c r="S54" s="82">
        <v>22.009756665309297</v>
      </c>
      <c r="T54" s="70"/>
      <c r="U54" s="83">
        <v>-0.30146838825383748</v>
      </c>
      <c r="V54" s="213"/>
    </row>
    <row r="55" spans="2:22" ht="15.75">
      <c r="B55" s="86"/>
      <c r="C55" s="63"/>
      <c r="D55" s="63"/>
      <c r="E55" s="63"/>
      <c r="F55" s="63"/>
      <c r="G55" s="57"/>
      <c r="H55" s="63"/>
      <c r="I55" s="63"/>
      <c r="J55" s="57"/>
      <c r="K55" s="85"/>
      <c r="L55" s="57"/>
      <c r="M55" s="63"/>
      <c r="N55" s="63"/>
      <c r="O55" s="63"/>
      <c r="P55" s="63"/>
      <c r="Q55" s="57"/>
      <c r="R55" s="63"/>
      <c r="S55" s="63"/>
      <c r="T55" s="57"/>
      <c r="U55" s="85"/>
      <c r="V55" s="213"/>
    </row>
    <row r="56" spans="2:22" ht="15.75">
      <c r="B56" s="78" t="s">
        <v>100</v>
      </c>
      <c r="C56" s="82">
        <v>23.1474573306499</v>
      </c>
      <c r="D56" s="82">
        <v>43.614209992010004</v>
      </c>
      <c r="E56" s="82">
        <v>54.689458369463097</v>
      </c>
      <c r="F56" s="82">
        <v>69.696897310801305</v>
      </c>
      <c r="G56" s="70"/>
      <c r="H56" s="82">
        <v>10.112473376847399</v>
      </c>
      <c r="I56" s="82">
        <v>19.7748057030844</v>
      </c>
      <c r="J56" s="70"/>
      <c r="K56" s="83">
        <v>-0.54659718227827381</v>
      </c>
      <c r="L56" s="57"/>
      <c r="M56" s="82">
        <v>23.1474573306499</v>
      </c>
      <c r="N56" s="82">
        <v>20.466752661360104</v>
      </c>
      <c r="O56" s="82">
        <v>11.075248377453093</v>
      </c>
      <c r="P56" s="82">
        <v>15.007438941338208</v>
      </c>
      <c r="Q56" s="70"/>
      <c r="R56" s="82">
        <v>10.112473376847399</v>
      </c>
      <c r="S56" s="82">
        <v>9.6623323262370011</v>
      </c>
      <c r="T56" s="70"/>
      <c r="U56" s="83">
        <v>-0.52790105562379441</v>
      </c>
      <c r="V56" s="213"/>
    </row>
    <row r="57" spans="2:22" ht="15.75">
      <c r="B57" s="71" t="s">
        <v>188</v>
      </c>
      <c r="C57" s="72">
        <v>11.751612586457901</v>
      </c>
      <c r="D57" s="72">
        <v>20.5177993352697</v>
      </c>
      <c r="E57" s="72">
        <v>25.647902135866502</v>
      </c>
      <c r="F57" s="72">
        <v>30.975898150613297</v>
      </c>
      <c r="G57" s="57"/>
      <c r="H57" s="72">
        <v>4.9499265774598697</v>
      </c>
      <c r="I57" s="72">
        <v>12.181849564878201</v>
      </c>
      <c r="J57" s="57"/>
      <c r="K57" s="73">
        <v>-0.40627894025955125</v>
      </c>
      <c r="L57" s="57"/>
      <c r="M57" s="72">
        <v>11.751612586457901</v>
      </c>
      <c r="N57" s="72">
        <v>8.7661867488117995</v>
      </c>
      <c r="O57" s="72">
        <v>5.1301028005968021</v>
      </c>
      <c r="P57" s="72">
        <v>5.3279960147467946</v>
      </c>
      <c r="Q57" s="57"/>
      <c r="R57" s="72">
        <v>4.9499265774598697</v>
      </c>
      <c r="S57" s="72">
        <v>7.2319229874183311</v>
      </c>
      <c r="T57" s="57"/>
      <c r="U57" s="73">
        <v>-0.17502065668421085</v>
      </c>
      <c r="V57" s="213"/>
    </row>
    <row r="58" spans="2:22" ht="15.75">
      <c r="B58" s="71" t="s">
        <v>189</v>
      </c>
      <c r="C58" s="72">
        <v>3.5479358011008899</v>
      </c>
      <c r="D58" s="72">
        <v>6.8825081244005197</v>
      </c>
      <c r="E58" s="72">
        <v>9.2728153166719611</v>
      </c>
      <c r="F58" s="72">
        <v>10.517130256212599</v>
      </c>
      <c r="G58" s="57"/>
      <c r="H58" s="72">
        <v>1.39539033398802</v>
      </c>
      <c r="I58" s="72">
        <v>2.0527925025910698</v>
      </c>
      <c r="J58" s="57"/>
      <c r="K58" s="73">
        <v>-0.70173772911167154</v>
      </c>
      <c r="L58" s="57"/>
      <c r="M58" s="72">
        <v>3.5479358011008899</v>
      </c>
      <c r="N58" s="72">
        <v>3.3345723232996298</v>
      </c>
      <c r="O58" s="72">
        <v>2.3903071922714414</v>
      </c>
      <c r="P58" s="72">
        <v>1.2443149395406383</v>
      </c>
      <c r="Q58" s="57"/>
      <c r="R58" s="72">
        <v>1.39539033398802</v>
      </c>
      <c r="S58" s="72">
        <v>0.65740216860304979</v>
      </c>
      <c r="T58" s="57"/>
      <c r="U58" s="73">
        <v>-0.80285262850363481</v>
      </c>
      <c r="V58" s="213"/>
    </row>
    <row r="59" spans="2:22" ht="15.75">
      <c r="B59" s="71" t="s">
        <v>190</v>
      </c>
      <c r="C59" s="72">
        <v>2.7604916549927303</v>
      </c>
      <c r="D59" s="72">
        <v>6.4909035905921204</v>
      </c>
      <c r="E59" s="72">
        <v>7.6906604679727595</v>
      </c>
      <c r="F59" s="72">
        <v>12.595413168358901</v>
      </c>
      <c r="G59" s="57"/>
      <c r="H59" s="72">
        <v>1.2986335855241</v>
      </c>
      <c r="I59" s="72">
        <v>2.5895498410236599</v>
      </c>
      <c r="J59" s="57"/>
      <c r="K59" s="73">
        <v>-0.60104940631425507</v>
      </c>
      <c r="L59" s="57"/>
      <c r="M59" s="72">
        <v>2.7604916549927303</v>
      </c>
      <c r="N59" s="72">
        <v>3.7304119355993901</v>
      </c>
      <c r="O59" s="72">
        <v>1.1997568773806391</v>
      </c>
      <c r="P59" s="72">
        <v>4.9047527003861413</v>
      </c>
      <c r="Q59" s="57"/>
      <c r="R59" s="72">
        <v>1.2986335855241</v>
      </c>
      <c r="S59" s="72">
        <v>1.2909162554995599</v>
      </c>
      <c r="T59" s="57"/>
      <c r="U59" s="73">
        <v>-0.65394806852821741</v>
      </c>
      <c r="V59" s="213"/>
    </row>
    <row r="60" spans="2:22" ht="15.75">
      <c r="B60" s="71" t="s">
        <v>179</v>
      </c>
      <c r="C60" s="72">
        <v>2.1287910881276697</v>
      </c>
      <c r="D60" s="72">
        <v>3.7927111504645401</v>
      </c>
      <c r="E60" s="72">
        <v>4.3143648055358703</v>
      </c>
      <c r="F60" s="72">
        <v>3.8624251926188298</v>
      </c>
      <c r="G60" s="57"/>
      <c r="H60" s="72">
        <v>-3.5547673723038201E-2</v>
      </c>
      <c r="I60" s="72">
        <v>-2.2997588719783799</v>
      </c>
      <c r="J60" s="57"/>
      <c r="K60" s="73">
        <v>-1.606362778693732</v>
      </c>
      <c r="L60" s="57"/>
      <c r="M60" s="72">
        <v>2.1287910881276697</v>
      </c>
      <c r="N60" s="72">
        <v>1.6639200623368704</v>
      </c>
      <c r="O60" s="72">
        <v>0.52165365507133021</v>
      </c>
      <c r="P60" s="72">
        <v>-0.45193961291704055</v>
      </c>
      <c r="Q60" s="57"/>
      <c r="R60" s="72">
        <v>-3.5547673723038201E-2</v>
      </c>
      <c r="S60" s="72">
        <v>-2.2642111982553419</v>
      </c>
      <c r="T60" s="57"/>
      <c r="U60" s="73" t="s">
        <v>4</v>
      </c>
      <c r="V60" s="213"/>
    </row>
    <row r="61" spans="2:22" ht="15.75">
      <c r="B61" s="71" t="s">
        <v>209</v>
      </c>
      <c r="C61" s="72">
        <v>1.53801085926604</v>
      </c>
      <c r="D61" s="72">
        <v>2.76962467608225</v>
      </c>
      <c r="E61" s="72">
        <v>3.8516571436278202</v>
      </c>
      <c r="F61" s="72">
        <v>5.7225757467550906</v>
      </c>
      <c r="G61" s="57"/>
      <c r="H61" s="72">
        <v>1.4211680145332299</v>
      </c>
      <c r="I61" s="72">
        <v>2.8134460321539301</v>
      </c>
      <c r="J61" s="57"/>
      <c r="K61" s="73">
        <v>1.5822127976440177E-2</v>
      </c>
      <c r="L61" s="57"/>
      <c r="M61" s="72">
        <v>1.53801085926604</v>
      </c>
      <c r="N61" s="72">
        <v>1.2316138168162101</v>
      </c>
      <c r="O61" s="72">
        <v>1.0820324675455701</v>
      </c>
      <c r="P61" s="72">
        <v>1.8709186031272704</v>
      </c>
      <c r="Q61" s="57"/>
      <c r="R61" s="72">
        <v>1.4211680145332299</v>
      </c>
      <c r="S61" s="72">
        <v>1.3922780176206901</v>
      </c>
      <c r="T61" s="57"/>
      <c r="U61" s="73">
        <v>0.13045014485125372</v>
      </c>
      <c r="V61" s="213"/>
    </row>
    <row r="62" spans="2:22" ht="15.75">
      <c r="B62" s="86"/>
      <c r="C62" s="63"/>
      <c r="D62" s="63"/>
      <c r="E62" s="63"/>
      <c r="F62" s="63"/>
      <c r="G62" s="57"/>
      <c r="H62" s="63"/>
      <c r="I62" s="63"/>
      <c r="J62" s="57"/>
      <c r="K62" s="85"/>
      <c r="L62" s="57"/>
      <c r="M62" s="63"/>
      <c r="N62" s="63"/>
      <c r="O62" s="63"/>
      <c r="P62" s="63"/>
      <c r="Q62" s="57"/>
      <c r="R62" s="63"/>
      <c r="S62" s="63"/>
      <c r="T62" s="57"/>
      <c r="U62" s="85"/>
      <c r="V62" s="213"/>
    </row>
    <row r="63" spans="2:22" ht="15.75">
      <c r="B63" s="78" t="s">
        <v>99</v>
      </c>
      <c r="C63" s="82">
        <v>13.0539407027364</v>
      </c>
      <c r="D63" s="82">
        <v>27.3083122338838</v>
      </c>
      <c r="E63" s="82">
        <v>43.082049718893494</v>
      </c>
      <c r="F63" s="82">
        <v>58.518269304926001</v>
      </c>
      <c r="G63" s="70"/>
      <c r="H63" s="82">
        <v>17.576356440123703</v>
      </c>
      <c r="I63" s="82">
        <v>27.786814583957398</v>
      </c>
      <c r="J63" s="70"/>
      <c r="K63" s="83">
        <v>1.7522223489149866E-2</v>
      </c>
      <c r="L63" s="57"/>
      <c r="M63" s="82">
        <v>13.0539407027364</v>
      </c>
      <c r="N63" s="82">
        <v>14.254371531147401</v>
      </c>
      <c r="O63" s="82">
        <v>15.773737485009693</v>
      </c>
      <c r="P63" s="82">
        <v>15.436219586032507</v>
      </c>
      <c r="Q63" s="70"/>
      <c r="R63" s="82">
        <v>17.576356440123703</v>
      </c>
      <c r="S63" s="82">
        <v>10.210458143833694</v>
      </c>
      <c r="T63" s="70"/>
      <c r="U63" s="83">
        <v>-0.28369636489951888</v>
      </c>
      <c r="V63" s="213"/>
    </row>
    <row r="64" spans="2:22" ht="15.75">
      <c r="B64" s="71" t="s">
        <v>180</v>
      </c>
      <c r="C64" s="72">
        <v>3.51246132819852</v>
      </c>
      <c r="D64" s="72">
        <v>4.1397704855592599</v>
      </c>
      <c r="E64" s="72">
        <v>6.9942950702119893</v>
      </c>
      <c r="F64" s="72">
        <v>9.7898296331148398</v>
      </c>
      <c r="G64" s="57"/>
      <c r="H64" s="72">
        <v>2.3417168040332701</v>
      </c>
      <c r="I64" s="72">
        <v>5.3277949172101398</v>
      </c>
      <c r="J64" s="57"/>
      <c r="K64" s="73">
        <v>0.28697833268657269</v>
      </c>
      <c r="L64" s="57"/>
      <c r="M64" s="72">
        <v>3.51246132819852</v>
      </c>
      <c r="N64" s="72">
        <v>0.62730915736073989</v>
      </c>
      <c r="O64" s="72">
        <v>2.8545245846527294</v>
      </c>
      <c r="P64" s="72">
        <v>2.7955345629028505</v>
      </c>
      <c r="Q64" s="57"/>
      <c r="R64" s="72">
        <v>2.3417168040332701</v>
      </c>
      <c r="S64" s="72">
        <v>2.9860781131768697</v>
      </c>
      <c r="T64" s="57"/>
      <c r="U64" s="73" t="s">
        <v>4</v>
      </c>
      <c r="V64" s="213"/>
    </row>
    <row r="65" spans="2:22" ht="15.75">
      <c r="B65" s="71" t="s">
        <v>191</v>
      </c>
      <c r="C65" s="72">
        <v>4.6417636219889298</v>
      </c>
      <c r="D65" s="72">
        <v>9.8881707340529896</v>
      </c>
      <c r="E65" s="72">
        <v>16.576879469581502</v>
      </c>
      <c r="F65" s="72">
        <v>26.224402797605901</v>
      </c>
      <c r="G65" s="57"/>
      <c r="H65" s="72">
        <v>7.4213336364173399</v>
      </c>
      <c r="I65" s="72">
        <v>7.4745220595048103</v>
      </c>
      <c r="J65" s="57"/>
      <c r="K65" s="73">
        <v>-0.24409455899017093</v>
      </c>
      <c r="L65" s="57"/>
      <c r="M65" s="72">
        <v>4.6417636219889298</v>
      </c>
      <c r="N65" s="72">
        <v>5.2464071120640599</v>
      </c>
      <c r="O65" s="72">
        <v>6.6887087355285129</v>
      </c>
      <c r="P65" s="72">
        <v>9.6475233280243984</v>
      </c>
      <c r="Q65" s="57"/>
      <c r="R65" s="72">
        <v>7.4213336364173399</v>
      </c>
      <c r="S65" s="72">
        <v>5.3188423087470404E-2</v>
      </c>
      <c r="T65" s="57"/>
      <c r="U65" s="73">
        <v>-0.98986193370980224</v>
      </c>
      <c r="V65" s="213"/>
    </row>
    <row r="66" spans="2:22" ht="15.75">
      <c r="B66" s="71" t="s">
        <v>181</v>
      </c>
      <c r="C66" s="72">
        <v>2.2047966995817201</v>
      </c>
      <c r="D66" s="72">
        <v>4.3218688198063298</v>
      </c>
      <c r="E66" s="72">
        <v>6.6031033886043797</v>
      </c>
      <c r="F66" s="72">
        <v>6.9142581671027399</v>
      </c>
      <c r="G66" s="57"/>
      <c r="H66" s="72">
        <v>2.2049661635253002</v>
      </c>
      <c r="I66" s="72">
        <v>4.3259083488014003</v>
      </c>
      <c r="J66" s="57"/>
      <c r="K66" s="73">
        <v>9.3467181987526369E-4</v>
      </c>
      <c r="L66" s="57"/>
      <c r="M66" s="72">
        <v>2.2047966995817201</v>
      </c>
      <c r="N66" s="72">
        <v>2.1170721202246097</v>
      </c>
      <c r="O66" s="72">
        <v>2.28123456879805</v>
      </c>
      <c r="P66" s="72">
        <v>0.31115477849836015</v>
      </c>
      <c r="Q66" s="57"/>
      <c r="R66" s="72">
        <v>2.2049661635253002</v>
      </c>
      <c r="S66" s="72">
        <v>2.1209421852761001</v>
      </c>
      <c r="T66" s="57"/>
      <c r="U66" s="73">
        <v>1.8280270258718744E-3</v>
      </c>
      <c r="V66" s="213"/>
    </row>
    <row r="67" spans="2:22" ht="15.75">
      <c r="B67" s="71" t="s">
        <v>182</v>
      </c>
      <c r="C67" s="72">
        <v>0.21337403764641799</v>
      </c>
      <c r="D67" s="72">
        <v>2.6970087374007998</v>
      </c>
      <c r="E67" s="72">
        <v>3.0973558620213</v>
      </c>
      <c r="F67" s="72">
        <v>4.0502371548738703</v>
      </c>
      <c r="G67" s="57"/>
      <c r="H67" s="72">
        <v>1.7176092497800601</v>
      </c>
      <c r="I67" s="72">
        <v>4.1126876686545204</v>
      </c>
      <c r="J67" s="57"/>
      <c r="K67" s="73">
        <v>0.52490706152404198</v>
      </c>
      <c r="L67" s="57"/>
      <c r="M67" s="72">
        <v>0.21337403764641799</v>
      </c>
      <c r="N67" s="72">
        <v>2.4836346997543819</v>
      </c>
      <c r="O67" s="72">
        <v>0.40034712462050015</v>
      </c>
      <c r="P67" s="72">
        <v>0.95288129285257028</v>
      </c>
      <c r="Q67" s="57"/>
      <c r="R67" s="72">
        <v>1.7176092497800601</v>
      </c>
      <c r="S67" s="72">
        <v>2.3950784188744603</v>
      </c>
      <c r="T67" s="57"/>
      <c r="U67" s="73">
        <v>-3.5655920288389979E-2</v>
      </c>
      <c r="V67" s="213"/>
    </row>
    <row r="68" spans="2:22" ht="15.75">
      <c r="B68" s="71" t="s">
        <v>207</v>
      </c>
      <c r="C68" s="72">
        <v>1.06395151626</v>
      </c>
      <c r="D68" s="72">
        <v>2.5945564550160101</v>
      </c>
      <c r="E68" s="72">
        <v>4.0594466163862597</v>
      </c>
      <c r="F68" s="72">
        <v>4.7095852243639902</v>
      </c>
      <c r="G68" s="57"/>
      <c r="H68" s="72">
        <v>1.4349988746765501</v>
      </c>
      <c r="I68" s="72">
        <v>1.95444170463357</v>
      </c>
      <c r="J68" s="57"/>
      <c r="K68" s="73">
        <v>-0.24671451998853888</v>
      </c>
      <c r="L68" s="57"/>
      <c r="M68" s="72">
        <v>1.06395151626</v>
      </c>
      <c r="N68" s="72">
        <v>1.5306049387560101</v>
      </c>
      <c r="O68" s="72">
        <v>1.4648901613702496</v>
      </c>
      <c r="P68" s="72">
        <v>0.65013860797773049</v>
      </c>
      <c r="Q68" s="57"/>
      <c r="R68" s="72">
        <v>1.4349988746765501</v>
      </c>
      <c r="S68" s="72">
        <v>0.51944282995701996</v>
      </c>
      <c r="T68" s="57"/>
      <c r="U68" s="73">
        <v>-0.66062906449315784</v>
      </c>
      <c r="V68" s="213"/>
    </row>
    <row r="69" spans="2:22" ht="15.75">
      <c r="B69" s="71" t="s">
        <v>208</v>
      </c>
      <c r="C69" s="72">
        <v>2.2052649471955701</v>
      </c>
      <c r="D69" s="72">
        <v>4.2846719796467898</v>
      </c>
      <c r="E69" s="72">
        <v>6.1753259557238298</v>
      </c>
      <c r="F69" s="72">
        <v>7.2451400840320002</v>
      </c>
      <c r="G69" s="57"/>
      <c r="H69" s="72">
        <v>2.27991983898161</v>
      </c>
      <c r="I69" s="72">
        <v>4.45814647322391</v>
      </c>
      <c r="J69" s="57"/>
      <c r="K69" s="73">
        <v>4.0487228520914846E-2</v>
      </c>
      <c r="L69" s="57"/>
      <c r="M69" s="72">
        <v>2.2052649471955701</v>
      </c>
      <c r="N69" s="72">
        <v>2.0794070324512197</v>
      </c>
      <c r="O69" s="72">
        <v>1.89065397607704</v>
      </c>
      <c r="P69" s="72">
        <v>1.0698141283081704</v>
      </c>
      <c r="Q69" s="57"/>
      <c r="R69" s="72">
        <v>2.27991983898161</v>
      </c>
      <c r="S69" s="72">
        <v>2.1782266342423098</v>
      </c>
      <c r="T69" s="57"/>
      <c r="U69" s="73">
        <v>4.7522971813075389E-2</v>
      </c>
      <c r="V69" s="213"/>
    </row>
    <row r="70" spans="2:22" ht="15.75">
      <c r="B70" s="84"/>
      <c r="C70" s="63"/>
      <c r="D70" s="63"/>
      <c r="E70" s="63"/>
      <c r="F70" s="63"/>
      <c r="G70" s="57"/>
      <c r="H70" s="63"/>
      <c r="I70" s="63"/>
      <c r="J70" s="57"/>
      <c r="K70" s="85"/>
      <c r="L70" s="57"/>
      <c r="M70" s="63"/>
      <c r="N70" s="63"/>
      <c r="O70" s="63"/>
      <c r="P70" s="63"/>
      <c r="Q70" s="57"/>
      <c r="R70" s="63"/>
      <c r="S70" s="63"/>
      <c r="T70" s="57"/>
      <c r="U70" s="85"/>
      <c r="V70" s="213"/>
    </row>
    <row r="71" spans="2:22" ht="15.75">
      <c r="B71" s="78" t="s">
        <v>98</v>
      </c>
      <c r="C71" s="82">
        <v>23.981969172862101</v>
      </c>
      <c r="D71" s="82">
        <v>53.2377433166115</v>
      </c>
      <c r="E71" s="82">
        <v>65.92562519519791</v>
      </c>
      <c r="F71" s="82">
        <v>76.310367093891699</v>
      </c>
      <c r="G71" s="70"/>
      <c r="H71" s="82">
        <v>27.561730054311401</v>
      </c>
      <c r="I71" s="82">
        <v>50.789771526704897</v>
      </c>
      <c r="J71" s="70"/>
      <c r="K71" s="83">
        <v>-4.5981884982393216E-2</v>
      </c>
      <c r="L71" s="57"/>
      <c r="M71" s="82">
        <v>23.981969172862101</v>
      </c>
      <c r="N71" s="82">
        <v>29.255774143749399</v>
      </c>
      <c r="O71" s="82">
        <v>12.68788187858641</v>
      </c>
      <c r="P71" s="82">
        <v>10.38474189869379</v>
      </c>
      <c r="Q71" s="70"/>
      <c r="R71" s="82">
        <v>27.561730054311401</v>
      </c>
      <c r="S71" s="82">
        <v>23.228041472393496</v>
      </c>
      <c r="T71" s="70"/>
      <c r="U71" s="83">
        <v>-0.20603565784102656</v>
      </c>
      <c r="V71" s="213"/>
    </row>
    <row r="72" spans="2:22" ht="15.75">
      <c r="B72" s="71" t="s">
        <v>192</v>
      </c>
      <c r="C72" s="72">
        <v>40.931389732710294</v>
      </c>
      <c r="D72" s="72">
        <v>66.098968634469998</v>
      </c>
      <c r="E72" s="72">
        <v>74.215009517800397</v>
      </c>
      <c r="F72" s="72">
        <v>78.124150019096703</v>
      </c>
      <c r="G72" s="57"/>
      <c r="H72" s="72">
        <v>24.3681360828005</v>
      </c>
      <c r="I72" s="72">
        <v>43.20373720864</v>
      </c>
      <c r="J72" s="57"/>
      <c r="K72" s="73">
        <v>-0.34637804339189565</v>
      </c>
      <c r="L72" s="57"/>
      <c r="M72" s="72">
        <v>40.931389732710294</v>
      </c>
      <c r="N72" s="72">
        <v>25.167578901759704</v>
      </c>
      <c r="O72" s="72">
        <v>8.116040883330399</v>
      </c>
      <c r="P72" s="72">
        <v>3.9091405012963065</v>
      </c>
      <c r="Q72" s="57"/>
      <c r="R72" s="72">
        <v>24.3681360828005</v>
      </c>
      <c r="S72" s="72">
        <v>18.835601125839499</v>
      </c>
      <c r="T72" s="57"/>
      <c r="U72" s="73">
        <v>-0.25159264626274702</v>
      </c>
      <c r="V72" s="213"/>
    </row>
    <row r="73" spans="2:22" ht="15.75">
      <c r="B73" s="71" t="s">
        <v>183</v>
      </c>
      <c r="C73" s="72">
        <v>-16.949420559847699</v>
      </c>
      <c r="D73" s="72">
        <v>-12.8612253178581</v>
      </c>
      <c r="E73" s="72">
        <v>-8.2893843225974901</v>
      </c>
      <c r="F73" s="72">
        <v>-1.8137829252059101</v>
      </c>
      <c r="G73" s="57"/>
      <c r="H73" s="72">
        <v>3.1935939715116501</v>
      </c>
      <c r="I73" s="72">
        <v>7.58603431806391</v>
      </c>
      <c r="J73" s="57"/>
      <c r="K73" s="73">
        <v>1.5898376033837562</v>
      </c>
      <c r="L73" s="57"/>
      <c r="M73" s="72">
        <v>-16.949420559847699</v>
      </c>
      <c r="N73" s="72">
        <v>4.0881952419895988</v>
      </c>
      <c r="O73" s="72">
        <v>4.5718409952606098</v>
      </c>
      <c r="P73" s="72">
        <v>6.4756013973915802</v>
      </c>
      <c r="Q73" s="57"/>
      <c r="R73" s="72">
        <v>3.1935939715116501</v>
      </c>
      <c r="S73" s="72">
        <v>4.3924403465522595</v>
      </c>
      <c r="T73" s="57"/>
      <c r="U73" s="73">
        <v>7.442039495515726E-2</v>
      </c>
      <c r="V73" s="213"/>
    </row>
    <row r="74" spans="2:22" ht="15.75">
      <c r="B74" s="84"/>
      <c r="C74" s="63"/>
      <c r="D74" s="63"/>
      <c r="E74" s="63"/>
      <c r="F74" s="63"/>
      <c r="G74" s="57"/>
      <c r="H74" s="63"/>
      <c r="I74" s="63"/>
      <c r="J74" s="57"/>
      <c r="K74" s="85"/>
      <c r="L74" s="57"/>
      <c r="M74" s="63"/>
      <c r="N74" s="63"/>
      <c r="O74" s="63"/>
      <c r="P74" s="63"/>
      <c r="Q74" s="57"/>
      <c r="R74" s="63"/>
      <c r="S74" s="63"/>
      <c r="T74" s="57"/>
      <c r="U74" s="85"/>
      <c r="V74" s="213"/>
    </row>
    <row r="75" spans="2:22" ht="15.75">
      <c r="B75" s="78" t="s">
        <v>177</v>
      </c>
      <c r="C75" s="82">
        <v>4.9528560768232204</v>
      </c>
      <c r="D75" s="82">
        <v>22.994626807995701</v>
      </c>
      <c r="E75" s="82">
        <v>31.382417534137101</v>
      </c>
      <c r="F75" s="82">
        <v>31.099234492818702</v>
      </c>
      <c r="G75" s="70"/>
      <c r="H75" s="82">
        <v>3.4239843825995901</v>
      </c>
      <c r="I75" s="82">
        <v>13.994122220128601</v>
      </c>
      <c r="J75" s="70"/>
      <c r="K75" s="83">
        <v>-0.3914177282815236</v>
      </c>
      <c r="L75" s="57"/>
      <c r="M75" s="82">
        <v>4.9528560768232204</v>
      </c>
      <c r="N75" s="82">
        <v>18.04177073117248</v>
      </c>
      <c r="O75" s="82">
        <v>8.3877907261414002</v>
      </c>
      <c r="P75" s="82">
        <v>-0.28318304131839866</v>
      </c>
      <c r="Q75" s="70"/>
      <c r="R75" s="82">
        <v>3.4239843825995901</v>
      </c>
      <c r="S75" s="82">
        <v>10.57013783752901</v>
      </c>
      <c r="T75" s="70"/>
      <c r="U75" s="83">
        <v>-0.4141296885418248</v>
      </c>
      <c r="V75" s="213"/>
    </row>
    <row r="76" spans="2:22" ht="15.75">
      <c r="B76" s="71" t="s">
        <v>193</v>
      </c>
      <c r="C76" s="72">
        <v>3.9740767910202397</v>
      </c>
      <c r="D76" s="72">
        <v>14.084979024852601</v>
      </c>
      <c r="E76" s="72">
        <v>21.147331564179598</v>
      </c>
      <c r="F76" s="72">
        <v>16.2037289962839</v>
      </c>
      <c r="G76" s="57"/>
      <c r="H76" s="72">
        <v>1.50079257607867</v>
      </c>
      <c r="I76" s="72">
        <v>5.6927048708575203</v>
      </c>
      <c r="J76" s="57"/>
      <c r="K76" s="73">
        <v>-0.59583149816461334</v>
      </c>
      <c r="L76" s="57"/>
      <c r="M76" s="72">
        <v>3.9740767910202397</v>
      </c>
      <c r="N76" s="72">
        <v>10.110902233832361</v>
      </c>
      <c r="O76" s="72">
        <v>7.0623525393269979</v>
      </c>
      <c r="P76" s="72">
        <v>-4.9436025678956987</v>
      </c>
      <c r="Q76" s="57"/>
      <c r="R76" s="72">
        <v>1.50079257607867</v>
      </c>
      <c r="S76" s="72">
        <v>4.1919122947788505</v>
      </c>
      <c r="T76" s="57"/>
      <c r="U76" s="73">
        <v>-0.58540670280124152</v>
      </c>
      <c r="V76" s="213"/>
    </row>
    <row r="77" spans="2:22" ht="15.75">
      <c r="B77" s="71" t="s">
        <v>194</v>
      </c>
      <c r="C77" s="72">
        <v>-1.8572285878686101</v>
      </c>
      <c r="D77" s="72">
        <v>2.8736136158863101</v>
      </c>
      <c r="E77" s="72">
        <v>1.1788473940809499</v>
      </c>
      <c r="F77" s="72">
        <v>0.89650253408609404</v>
      </c>
      <c r="G77" s="57"/>
      <c r="H77" s="72">
        <v>-2.7496625625823401</v>
      </c>
      <c r="I77" s="72">
        <v>-0.73644071896515795</v>
      </c>
      <c r="J77" s="57"/>
      <c r="K77" s="73">
        <v>-1.2562768755318614</v>
      </c>
      <c r="L77" s="57"/>
      <c r="M77" s="72">
        <v>-1.8572285878686101</v>
      </c>
      <c r="N77" s="72">
        <v>4.7308422037549205</v>
      </c>
      <c r="O77" s="72">
        <v>-1.6947662218053603</v>
      </c>
      <c r="P77" s="72">
        <v>-0.28234485999485581</v>
      </c>
      <c r="Q77" s="57"/>
      <c r="R77" s="72">
        <v>-2.7496625625823401</v>
      </c>
      <c r="S77" s="72">
        <v>2.013221843617182</v>
      </c>
      <c r="T77" s="57"/>
      <c r="U77" s="73">
        <v>-0.5744474753312917</v>
      </c>
      <c r="V77" s="213"/>
    </row>
    <row r="78" spans="2:22" ht="15.75">
      <c r="B78" s="71" t="s">
        <v>195</v>
      </c>
      <c r="C78" s="72">
        <v>1.3387331715675399</v>
      </c>
      <c r="D78" s="72">
        <v>2.7450111999999898</v>
      </c>
      <c r="E78" s="72">
        <v>4.0489356335456801</v>
      </c>
      <c r="F78" s="72">
        <v>6.1472803035457</v>
      </c>
      <c r="G78" s="57"/>
      <c r="H78" s="72">
        <v>1.6660943400000001</v>
      </c>
      <c r="I78" s="72">
        <v>3.4782820399999901</v>
      </c>
      <c r="J78" s="57"/>
      <c r="K78" s="73">
        <v>0.26712854213491116</v>
      </c>
      <c r="L78" s="57"/>
      <c r="M78" s="72">
        <v>1.3387331715675399</v>
      </c>
      <c r="N78" s="72">
        <v>1.4062780284324499</v>
      </c>
      <c r="O78" s="72">
        <v>1.3039244335456903</v>
      </c>
      <c r="P78" s="72">
        <v>2.0983446700000199</v>
      </c>
      <c r="Q78" s="57"/>
      <c r="R78" s="72">
        <v>1.6660943400000001</v>
      </c>
      <c r="S78" s="72">
        <v>1.81218769999999</v>
      </c>
      <c r="T78" s="57"/>
      <c r="U78" s="73">
        <v>0.28864112455770891</v>
      </c>
      <c r="V78" s="213"/>
    </row>
    <row r="79" spans="2:22" ht="15.75">
      <c r="B79" s="71" t="s">
        <v>184</v>
      </c>
      <c r="C79" s="72">
        <v>1.0445809900798</v>
      </c>
      <c r="D79" s="72">
        <v>2.6253944119238701</v>
      </c>
      <c r="E79" s="72">
        <v>3.6044514729006298</v>
      </c>
      <c r="F79" s="72">
        <v>4.8971604821908405</v>
      </c>
      <c r="G79" s="57"/>
      <c r="H79" s="72">
        <v>1.6600107898803602</v>
      </c>
      <c r="I79" s="72">
        <v>2.6962596774650902</v>
      </c>
      <c r="J79" s="57"/>
      <c r="K79" s="73">
        <v>2.6992235992949542E-2</v>
      </c>
      <c r="L79" s="57"/>
      <c r="M79" s="72">
        <v>1.0445809900798</v>
      </c>
      <c r="N79" s="72">
        <v>1.5808134218440701</v>
      </c>
      <c r="O79" s="72">
        <v>0.97905706097675971</v>
      </c>
      <c r="P79" s="72">
        <v>1.2927090092902107</v>
      </c>
      <c r="Q79" s="57"/>
      <c r="R79" s="72">
        <v>1.6600107898803602</v>
      </c>
      <c r="S79" s="72">
        <v>1.03624888758473</v>
      </c>
      <c r="T79" s="57"/>
      <c r="U79" s="73">
        <v>-0.3444837491473775</v>
      </c>
      <c r="V79" s="213"/>
    </row>
    <row r="80" spans="2:22" ht="15.75">
      <c r="B80" s="71" t="s">
        <v>196</v>
      </c>
      <c r="C80" s="72">
        <v>-0.15401727514688401</v>
      </c>
      <c r="D80" s="72">
        <v>-0.20768841062750201</v>
      </c>
      <c r="E80" s="72">
        <v>5.49034009268137E-2</v>
      </c>
      <c r="F80" s="72">
        <v>0.17193817174613302</v>
      </c>
      <c r="G80" s="57"/>
      <c r="H80" s="72">
        <v>1.22747401367119E-2</v>
      </c>
      <c r="I80" s="72">
        <v>0.19136009071826601</v>
      </c>
      <c r="J80" s="57"/>
      <c r="K80" s="73">
        <v>1.9213806882150899</v>
      </c>
      <c r="L80" s="57"/>
      <c r="M80" s="72">
        <v>-0.15401727514688401</v>
      </c>
      <c r="N80" s="72">
        <v>-5.3671135480617999E-2</v>
      </c>
      <c r="O80" s="72">
        <v>0.26259181155431571</v>
      </c>
      <c r="P80" s="72">
        <v>0.11703477081931932</v>
      </c>
      <c r="Q80" s="57"/>
      <c r="R80" s="72">
        <v>1.22747401367119E-2</v>
      </c>
      <c r="S80" s="72">
        <v>0.17908535058155411</v>
      </c>
      <c r="T80" s="57"/>
      <c r="U80" s="73" t="s">
        <v>4</v>
      </c>
      <c r="V80" s="213"/>
    </row>
    <row r="81" spans="2:22" ht="15.75">
      <c r="B81" s="87" t="s">
        <v>185</v>
      </c>
      <c r="C81" s="80">
        <v>0.62777705002335904</v>
      </c>
      <c r="D81" s="80">
        <v>0.92185923691981897</v>
      </c>
      <c r="E81" s="80">
        <v>1.4017349369016798</v>
      </c>
      <c r="F81" s="80">
        <v>3.2261498219079998</v>
      </c>
      <c r="G81" s="57"/>
      <c r="H81" s="80">
        <v>1.3342625720818702</v>
      </c>
      <c r="I81" s="80">
        <v>2.67174433304745</v>
      </c>
      <c r="J81" s="57"/>
      <c r="K81" s="88">
        <v>1.8982129006750212</v>
      </c>
      <c r="L81" s="57"/>
      <c r="M81" s="80">
        <v>0.62777705002335904</v>
      </c>
      <c r="N81" s="80">
        <v>0.29408218689645993</v>
      </c>
      <c r="O81" s="80">
        <v>0.47987569998186086</v>
      </c>
      <c r="P81" s="80">
        <v>1.82441488500632</v>
      </c>
      <c r="Q81" s="57"/>
      <c r="R81" s="80">
        <v>1.3342625720818702</v>
      </c>
      <c r="S81" s="80">
        <v>1.3374817609655798</v>
      </c>
      <c r="T81" s="57"/>
      <c r="U81" s="88" t="s">
        <v>4</v>
      </c>
      <c r="V81" s="213"/>
    </row>
    <row r="83" spans="2:22" ht="15.75">
      <c r="B83" s="204" t="s">
        <v>240</v>
      </c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</row>
  </sheetData>
  <mergeCells count="8">
    <mergeCell ref="K9:K10"/>
    <mergeCell ref="U9:U10"/>
    <mergeCell ref="K47:K48"/>
    <mergeCell ref="U47:U48"/>
    <mergeCell ref="H9:I9"/>
    <mergeCell ref="H47:I47"/>
    <mergeCell ref="R47:S47"/>
    <mergeCell ref="R9:S9"/>
  </mergeCells>
  <pageMargins left="0.7" right="0.7" top="0.75" bottom="0.75" header="0.3" footer="0.3"/>
  <pageSetup paperSize="9"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CB86-D98D-4AFF-9BD1-7859EDA42641}">
  <sheetPr>
    <tabColor rgb="FFD81E05"/>
    <pageSetUpPr fitToPage="1"/>
  </sheetPr>
  <dimension ref="A1:AJ83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5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11" t="str">
        <f>+Index!B19</f>
        <v>Datos regionales por ramos</v>
      </c>
      <c r="C2" s="112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/>
    <row r="4" spans="1:14"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0"/>
      <c r="N4" s="100"/>
    </row>
    <row r="5" spans="1:14" ht="15" customHeight="1">
      <c r="C5" s="180" t="s">
        <v>212</v>
      </c>
      <c r="D5" s="180"/>
      <c r="E5" s="180"/>
      <c r="F5" s="105"/>
      <c r="G5" s="180" t="s">
        <v>197</v>
      </c>
      <c r="H5" s="180"/>
      <c r="I5" s="180"/>
      <c r="J5" s="105"/>
      <c r="K5" s="180" t="s">
        <v>96</v>
      </c>
      <c r="L5" s="180"/>
    </row>
    <row r="6" spans="1:14" ht="30" customHeight="1">
      <c r="B6" s="182" t="s">
        <v>0</v>
      </c>
      <c r="C6" s="183" t="s">
        <v>248</v>
      </c>
      <c r="D6" s="183" t="s">
        <v>247</v>
      </c>
      <c r="E6" s="184" t="s">
        <v>211</v>
      </c>
      <c r="F6" s="105"/>
      <c r="G6" s="183" t="s">
        <v>248</v>
      </c>
      <c r="H6" s="183" t="s">
        <v>247</v>
      </c>
      <c r="I6" s="184" t="s">
        <v>211</v>
      </c>
      <c r="J6" s="105"/>
      <c r="K6" s="183" t="s">
        <v>248</v>
      </c>
      <c r="L6" s="183" t="s">
        <v>247</v>
      </c>
    </row>
    <row r="7" spans="1:14" ht="15" customHeight="1">
      <c r="B7" s="185" t="s">
        <v>213</v>
      </c>
      <c r="C7" s="186">
        <v>886.90243162000002</v>
      </c>
      <c r="D7" s="186">
        <v>1001.71473593</v>
      </c>
      <c r="E7" s="187">
        <v>0.12945313962020136</v>
      </c>
      <c r="F7" s="188"/>
      <c r="G7" s="186">
        <v>66.382698962019305</v>
      </c>
      <c r="H7" s="186">
        <v>86.654169970196605</v>
      </c>
      <c r="I7" s="187">
        <v>0.30537280534157812</v>
      </c>
      <c r="J7" s="188"/>
      <c r="K7" s="189" t="s">
        <v>4</v>
      </c>
      <c r="L7" s="189" t="s">
        <v>4</v>
      </c>
    </row>
    <row r="8" spans="1:14" ht="15" customHeight="1">
      <c r="B8" s="102" t="s">
        <v>214</v>
      </c>
      <c r="C8" s="103">
        <v>280.25406328000003</v>
      </c>
      <c r="D8" s="103">
        <v>277.52629352000002</v>
      </c>
      <c r="E8" s="104">
        <v>-9.7332032516320877E-3</v>
      </c>
      <c r="F8" s="106"/>
      <c r="G8" s="103">
        <v>44.823977088227998</v>
      </c>
      <c r="H8" s="103">
        <v>30.449438098924201</v>
      </c>
      <c r="I8" s="104">
        <v>-0.32068861183402098</v>
      </c>
      <c r="J8" s="106"/>
      <c r="K8" s="108">
        <v>0.66852848028828571</v>
      </c>
      <c r="L8" s="108">
        <v>0.75080115434432315</v>
      </c>
    </row>
    <row r="9" spans="1:14" ht="15" customHeight="1">
      <c r="B9" s="102" t="s">
        <v>215</v>
      </c>
      <c r="C9" s="103">
        <v>606.64836834000005</v>
      </c>
      <c r="D9" s="103">
        <v>724.18844240999999</v>
      </c>
      <c r="E9" s="104">
        <v>0.19375321884014998</v>
      </c>
      <c r="F9" s="106"/>
      <c r="G9" s="103">
        <v>18.538314345482998</v>
      </c>
      <c r="H9" s="103">
        <v>35.424861796488599</v>
      </c>
      <c r="I9" s="104">
        <v>0.91089983351804249</v>
      </c>
      <c r="J9" s="106"/>
      <c r="K9" s="107" t="s">
        <v>4</v>
      </c>
      <c r="L9" s="107" t="s">
        <v>4</v>
      </c>
    </row>
    <row r="10" spans="1:14" ht="15" customHeight="1">
      <c r="B10" s="101" t="s">
        <v>216</v>
      </c>
      <c r="C10" s="103">
        <v>1085.75449914</v>
      </c>
      <c r="D10" s="103">
        <v>1114.98861962</v>
      </c>
      <c r="E10" s="104">
        <v>2.6925166327337942E-2</v>
      </c>
      <c r="F10" s="106"/>
      <c r="G10" s="103">
        <v>159.877446821799</v>
      </c>
      <c r="H10" s="103">
        <v>61.993109385565702</v>
      </c>
      <c r="I10" s="104">
        <v>-0.61224606335711729</v>
      </c>
      <c r="J10" s="106"/>
      <c r="K10" s="107">
        <v>0.81012117734628353</v>
      </c>
      <c r="L10" s="107">
        <v>0.93092451517887109</v>
      </c>
    </row>
    <row r="11" spans="1:14" ht="15" customHeight="1">
      <c r="B11" s="101" t="s">
        <v>217</v>
      </c>
      <c r="C11" s="103">
        <v>1208.1130312999999</v>
      </c>
      <c r="D11" s="103">
        <v>1269.6955167199999</v>
      </c>
      <c r="E11" s="104">
        <v>5.0974109064723584E-2</v>
      </c>
      <c r="F11" s="106"/>
      <c r="G11" s="103">
        <v>-16.623765230313101</v>
      </c>
      <c r="H11" s="103">
        <v>10.8089957293022</v>
      </c>
      <c r="I11" s="104">
        <v>1.6502134492125895</v>
      </c>
      <c r="J11" s="106"/>
      <c r="K11" s="107">
        <v>1.0716540542344188</v>
      </c>
      <c r="L11" s="107">
        <v>1.0118444747487916</v>
      </c>
    </row>
    <row r="12" spans="1:14" ht="15" customHeight="1">
      <c r="B12" s="101" t="s">
        <v>218</v>
      </c>
      <c r="C12" s="103">
        <v>660.32285533000004</v>
      </c>
      <c r="D12" s="103">
        <v>722.04711658000008</v>
      </c>
      <c r="E12" s="104">
        <v>9.3475881914087303E-2</v>
      </c>
      <c r="F12" s="106"/>
      <c r="G12" s="103">
        <v>-2.50473755999987</v>
      </c>
      <c r="H12" s="103">
        <v>6.7825012037167198</v>
      </c>
      <c r="I12" s="104" t="s">
        <v>4</v>
      </c>
      <c r="J12" s="106"/>
      <c r="K12" s="107">
        <v>1.0244058000795444</v>
      </c>
      <c r="L12" s="107">
        <v>0.99340503800867186</v>
      </c>
    </row>
    <row r="13" spans="1:14" ht="15" customHeight="1"/>
    <row r="14" spans="1:14" ht="30" customHeight="1">
      <c r="B14" s="183" t="s">
        <v>97</v>
      </c>
      <c r="C14" s="183" t="s">
        <v>248</v>
      </c>
      <c r="D14" s="183" t="s">
        <v>247</v>
      </c>
      <c r="E14" s="184" t="s">
        <v>211</v>
      </c>
      <c r="F14" s="105"/>
      <c r="G14" s="183" t="s">
        <v>248</v>
      </c>
      <c r="H14" s="183" t="s">
        <v>247</v>
      </c>
      <c r="I14" s="184" t="s">
        <v>211</v>
      </c>
      <c r="J14" s="105"/>
      <c r="K14" s="183" t="s">
        <v>248</v>
      </c>
      <c r="L14" s="183" t="s">
        <v>247</v>
      </c>
    </row>
    <row r="15" spans="1:14" ht="15" customHeight="1">
      <c r="B15" s="185" t="s">
        <v>213</v>
      </c>
      <c r="C15" s="186">
        <v>609.99159374818692</v>
      </c>
      <c r="D15" s="186">
        <v>551.269922732895</v>
      </c>
      <c r="E15" s="187">
        <v>-9.6266361073056111E-2</v>
      </c>
      <c r="F15" s="188"/>
      <c r="G15" s="186">
        <v>18.6341198937371</v>
      </c>
      <c r="H15" s="186">
        <v>-7.8429294919880608</v>
      </c>
      <c r="I15" s="187">
        <v>-1.4208907926273489</v>
      </c>
      <c r="J15" s="188"/>
      <c r="K15" s="189" t="s">
        <v>4</v>
      </c>
      <c r="L15" s="189" t="s">
        <v>4</v>
      </c>
    </row>
    <row r="16" spans="1:14" ht="15" customHeight="1">
      <c r="B16" s="102" t="s">
        <v>214</v>
      </c>
      <c r="C16" s="103">
        <v>577.04019815643005</v>
      </c>
      <c r="D16" s="103">
        <v>517.36342685332602</v>
      </c>
      <c r="E16" s="104">
        <v>-0.10341874187234047</v>
      </c>
      <c r="F16" s="106"/>
      <c r="G16" s="103">
        <v>18.204654098281299</v>
      </c>
      <c r="H16" s="103">
        <v>-10.7117883683682</v>
      </c>
      <c r="I16" s="104">
        <v>-1.5884093326101427</v>
      </c>
      <c r="J16" s="106"/>
      <c r="K16" s="108">
        <v>0.86537424272619845</v>
      </c>
      <c r="L16" s="108">
        <v>1.0382756413067369</v>
      </c>
    </row>
    <row r="17" spans="2:13" ht="15" customHeight="1">
      <c r="B17" s="102" t="s">
        <v>215</v>
      </c>
      <c r="C17" s="103">
        <v>32.951395591757397</v>
      </c>
      <c r="D17" s="103">
        <v>33.906495879569498</v>
      </c>
      <c r="E17" s="104">
        <v>2.8985124018571583E-2</v>
      </c>
      <c r="F17" s="106"/>
      <c r="G17" s="103">
        <v>-2.0583763431089102</v>
      </c>
      <c r="H17" s="103">
        <v>0.50209136603784699</v>
      </c>
      <c r="I17" s="104">
        <v>1.2439259310955271</v>
      </c>
      <c r="J17" s="106"/>
      <c r="K17" s="107" t="s">
        <v>4</v>
      </c>
      <c r="L17" s="107" t="s">
        <v>4</v>
      </c>
    </row>
    <row r="18" spans="2:13" ht="15" customHeight="1">
      <c r="B18" s="101" t="s">
        <v>216</v>
      </c>
      <c r="C18" s="103">
        <v>233.35646614898999</v>
      </c>
      <c r="D18" s="103">
        <v>221.682750518625</v>
      </c>
      <c r="E18" s="104">
        <v>-5.0025250309163209E-2</v>
      </c>
      <c r="F18" s="106"/>
      <c r="G18" s="103">
        <v>5.7067523078335096</v>
      </c>
      <c r="H18" s="103">
        <v>3.2821099899684598</v>
      </c>
      <c r="I18" s="104">
        <v>-0.42487253468786557</v>
      </c>
      <c r="J18" s="106"/>
      <c r="K18" s="107">
        <v>1.024735125863552</v>
      </c>
      <c r="L18" s="107">
        <v>1.0280682564443981</v>
      </c>
    </row>
    <row r="19" spans="2:13" ht="15" customHeight="1">
      <c r="B19" s="101" t="s">
        <v>217</v>
      </c>
      <c r="C19" s="103">
        <v>767.74500621935999</v>
      </c>
      <c r="D19" s="103">
        <v>822.09728740916489</v>
      </c>
      <c r="E19" s="104">
        <v>7.0794704946964354E-2</v>
      </c>
      <c r="F19" s="106"/>
      <c r="G19" s="103">
        <v>29.126373739156598</v>
      </c>
      <c r="H19" s="103">
        <v>31.759472260660402</v>
      </c>
      <c r="I19" s="104">
        <v>9.0402552170919498E-2</v>
      </c>
      <c r="J19" s="106"/>
      <c r="K19" s="107">
        <v>0.78848544922549135</v>
      </c>
      <c r="L19" s="107">
        <v>0.77270358836913478</v>
      </c>
    </row>
    <row r="20" spans="2:13" ht="15" customHeight="1"/>
    <row r="21" spans="2:13" ht="30" customHeight="1">
      <c r="B21" s="183" t="s">
        <v>100</v>
      </c>
      <c r="C21" s="183" t="s">
        <v>248</v>
      </c>
      <c r="D21" s="183" t="s">
        <v>247</v>
      </c>
      <c r="E21" s="184" t="s">
        <v>211</v>
      </c>
      <c r="F21" s="105"/>
      <c r="G21" s="183" t="s">
        <v>248</v>
      </c>
      <c r="H21" s="183" t="s">
        <v>247</v>
      </c>
      <c r="I21" s="184" t="s">
        <v>211</v>
      </c>
      <c r="J21" s="105"/>
      <c r="K21" s="183" t="s">
        <v>248</v>
      </c>
      <c r="L21" s="183" t="s">
        <v>247</v>
      </c>
    </row>
    <row r="22" spans="2:13" ht="15" customHeight="1">
      <c r="B22" s="185" t="s">
        <v>213</v>
      </c>
      <c r="C22" s="186">
        <v>242.44580788437099</v>
      </c>
      <c r="D22" s="186">
        <v>188.398980384688</v>
      </c>
      <c r="E22" s="187">
        <v>-0.22292333272868711</v>
      </c>
      <c r="F22" s="188"/>
      <c r="G22" s="186">
        <v>6.32759873186854</v>
      </c>
      <c r="H22" s="186">
        <v>-5.0467243036822298</v>
      </c>
      <c r="I22" s="187">
        <v>-1.7975733793397377</v>
      </c>
      <c r="J22" s="188"/>
      <c r="K22" s="189" t="s">
        <v>4</v>
      </c>
      <c r="L22" s="189" t="s">
        <v>4</v>
      </c>
    </row>
    <row r="23" spans="2:13" ht="15" customHeight="1">
      <c r="B23" s="102" t="s">
        <v>214</v>
      </c>
      <c r="C23" s="103">
        <v>135.61882065153</v>
      </c>
      <c r="D23" s="103">
        <v>151.693245440505</v>
      </c>
      <c r="E23" s="104">
        <v>0.11852650474138782</v>
      </c>
      <c r="F23" s="106"/>
      <c r="G23" s="103">
        <v>5.2304176753516005</v>
      </c>
      <c r="H23" s="103">
        <v>-5.60939538340679</v>
      </c>
      <c r="I23" s="104" t="s">
        <v>4</v>
      </c>
      <c r="J23" s="106"/>
      <c r="K23" s="108">
        <v>0.9667742161223829</v>
      </c>
      <c r="L23" s="108">
        <v>1.1946534154730151</v>
      </c>
    </row>
    <row r="24" spans="2:13" ht="15" customHeight="1">
      <c r="B24" s="102" t="s">
        <v>215</v>
      </c>
      <c r="C24" s="103">
        <v>106.826987232842</v>
      </c>
      <c r="D24" s="103">
        <v>36.705734944183504</v>
      </c>
      <c r="E24" s="104">
        <v>-0.65640016727066319</v>
      </c>
      <c r="F24" s="106"/>
      <c r="G24" s="103">
        <v>1.0971810565170099</v>
      </c>
      <c r="H24" s="103">
        <v>0.56267107972451802</v>
      </c>
      <c r="I24" s="104">
        <v>-0.48716661085025326</v>
      </c>
      <c r="J24" s="106"/>
      <c r="K24" s="107" t="s">
        <v>4</v>
      </c>
      <c r="L24" s="107" t="s">
        <v>4</v>
      </c>
    </row>
    <row r="25" spans="2:13" ht="15" customHeight="1">
      <c r="B25" s="101" t="s">
        <v>216</v>
      </c>
      <c r="C25" s="103">
        <v>109.87159248014</v>
      </c>
      <c r="D25" s="103">
        <v>112.003999200539</v>
      </c>
      <c r="E25" s="104">
        <v>1.9408171596169869E-2</v>
      </c>
      <c r="F25" s="106"/>
      <c r="G25" s="103">
        <v>14.273343466376</v>
      </c>
      <c r="H25" s="103">
        <v>11.3424803796755</v>
      </c>
      <c r="I25" s="104">
        <v>-0.20533823021948519</v>
      </c>
      <c r="J25" s="106"/>
      <c r="K25" s="107">
        <v>0.86593424741075076</v>
      </c>
      <c r="L25" s="107">
        <v>0.91202853935656103</v>
      </c>
    </row>
    <row r="26" spans="2:13" ht="15" customHeight="1">
      <c r="B26" s="101" t="s">
        <v>217</v>
      </c>
      <c r="C26" s="103">
        <v>293.60114017234702</v>
      </c>
      <c r="D26" s="103">
        <v>809.27787588737499</v>
      </c>
      <c r="E26" s="104">
        <v>1.7563853308346151</v>
      </c>
      <c r="F26" s="106"/>
      <c r="G26" s="103">
        <v>11.4071948536438</v>
      </c>
      <c r="H26" s="103">
        <v>16.788346448595199</v>
      </c>
      <c r="I26" s="104">
        <v>0.47173311791307732</v>
      </c>
      <c r="J26" s="106"/>
      <c r="K26" s="107">
        <v>0.80088353405634238</v>
      </c>
      <c r="L26" s="107">
        <v>0.7404390311001382</v>
      </c>
    </row>
    <row r="27" spans="2:13" ht="15" customHeight="1">
      <c r="B27" s="101" t="s">
        <v>218</v>
      </c>
      <c r="C27" s="103">
        <v>236.61186594324698</v>
      </c>
      <c r="D27" s="103">
        <v>234.894148564136</v>
      </c>
      <c r="E27" s="104">
        <v>-7.2596417439309063E-3</v>
      </c>
      <c r="F27" s="106"/>
      <c r="G27" s="103">
        <v>13.425246774903099</v>
      </c>
      <c r="H27" s="103">
        <v>0.75132823694144002</v>
      </c>
      <c r="I27" s="104">
        <v>-0.94403616935027534</v>
      </c>
      <c r="J27" s="106"/>
      <c r="K27" s="107">
        <v>0.9083095582039763</v>
      </c>
      <c r="L27" s="107">
        <v>1.0147778688156768</v>
      </c>
    </row>
    <row r="28" spans="2:13" ht="15" customHeight="1"/>
    <row r="29" spans="2:13" ht="30" customHeight="1">
      <c r="B29" s="183" t="s">
        <v>99</v>
      </c>
      <c r="C29" s="183" t="s">
        <v>248</v>
      </c>
      <c r="D29" s="183" t="s">
        <v>247</v>
      </c>
      <c r="E29" s="184" t="s">
        <v>211</v>
      </c>
      <c r="F29" s="105"/>
      <c r="G29" s="183" t="s">
        <v>248</v>
      </c>
      <c r="H29" s="183" t="s">
        <v>247</v>
      </c>
      <c r="I29" s="184" t="s">
        <v>211</v>
      </c>
      <c r="J29" s="105"/>
      <c r="K29" s="183" t="s">
        <v>248</v>
      </c>
      <c r="L29" s="183" t="s">
        <v>247</v>
      </c>
    </row>
    <row r="30" spans="2:13" ht="15" customHeight="1">
      <c r="B30" s="185" t="s">
        <v>213</v>
      </c>
      <c r="C30" s="186">
        <v>117.860546536391</v>
      </c>
      <c r="D30" s="186">
        <v>115.194235636624</v>
      </c>
      <c r="E30" s="187">
        <v>-2.2622590664330065E-2</v>
      </c>
      <c r="F30" s="188"/>
      <c r="G30" s="186">
        <v>-0.99364337172359396</v>
      </c>
      <c r="H30" s="186">
        <v>-6.0627324450759099</v>
      </c>
      <c r="I30" s="187" t="s">
        <v>4</v>
      </c>
      <c r="J30" s="188"/>
      <c r="K30" s="189" t="s">
        <v>4</v>
      </c>
      <c r="L30" s="189" t="s">
        <v>4</v>
      </c>
      <c r="M30" s="81"/>
    </row>
    <row r="31" spans="2:13" ht="15" customHeight="1">
      <c r="B31" s="102" t="s">
        <v>214</v>
      </c>
      <c r="C31" s="103">
        <v>92.737643190063906</v>
      </c>
      <c r="D31" s="103">
        <v>86.302417754981903</v>
      </c>
      <c r="E31" s="104">
        <v>-6.9391729331455404E-2</v>
      </c>
      <c r="F31" s="106"/>
      <c r="G31" s="103">
        <v>-0.20711557876256201</v>
      </c>
      <c r="H31" s="103">
        <v>-10.6700580411428</v>
      </c>
      <c r="I31" s="104">
        <v>-50.517409288535418</v>
      </c>
      <c r="J31" s="106"/>
      <c r="K31" s="108">
        <v>1.0788986438573158</v>
      </c>
      <c r="L31" s="108">
        <v>1.2912136915931003</v>
      </c>
    </row>
    <row r="32" spans="2:13" ht="15" customHeight="1">
      <c r="B32" s="102" t="s">
        <v>215</v>
      </c>
      <c r="C32" s="103">
        <v>25.122903346326702</v>
      </c>
      <c r="D32" s="103">
        <v>28.8918178816416</v>
      </c>
      <c r="E32" s="104">
        <v>0.15001906759578262</v>
      </c>
      <c r="F32" s="106"/>
      <c r="G32" s="103">
        <v>-1.0931005010884201</v>
      </c>
      <c r="H32" s="103">
        <v>4.3698889618898598</v>
      </c>
      <c r="I32" s="104" t="s">
        <v>4</v>
      </c>
      <c r="J32" s="106"/>
      <c r="K32" s="107" t="s">
        <v>4</v>
      </c>
      <c r="L32" s="107" t="s">
        <v>4</v>
      </c>
    </row>
    <row r="33" spans="2:12" ht="15" customHeight="1">
      <c r="B33" s="101" t="s">
        <v>216</v>
      </c>
      <c r="C33" s="103">
        <v>170.04778422860301</v>
      </c>
      <c r="D33" s="103">
        <v>174.52560095365101</v>
      </c>
      <c r="E33" s="104">
        <v>2.6332696690879943E-2</v>
      </c>
      <c r="F33" s="106"/>
      <c r="G33" s="103">
        <v>13.444393083154601</v>
      </c>
      <c r="H33" s="103">
        <v>16.641664856025301</v>
      </c>
      <c r="I33" s="104">
        <v>0.23781451145435339</v>
      </c>
      <c r="J33" s="106"/>
      <c r="K33" s="107">
        <v>0.95648865024744834</v>
      </c>
      <c r="L33" s="107">
        <v>0.93982843171930353</v>
      </c>
    </row>
    <row r="34" spans="2:12" ht="15" customHeight="1">
      <c r="B34" s="101" t="s">
        <v>217</v>
      </c>
      <c r="C34" s="103">
        <v>348.41884562669395</v>
      </c>
      <c r="D34" s="103">
        <v>373.13229687400195</v>
      </c>
      <c r="E34" s="104">
        <v>7.0930294263665372E-2</v>
      </c>
      <c r="F34" s="106"/>
      <c r="G34" s="103">
        <v>10.4585398005527</v>
      </c>
      <c r="H34" s="103">
        <v>13.811476017508999</v>
      </c>
      <c r="I34" s="104">
        <v>0.32059314979889525</v>
      </c>
      <c r="J34" s="106"/>
      <c r="K34" s="107">
        <v>0.90450089762770658</v>
      </c>
      <c r="L34" s="107">
        <v>0.86494453109947245</v>
      </c>
    </row>
    <row r="35" spans="2:12" ht="15" customHeight="1">
      <c r="B35" s="101" t="s">
        <v>218</v>
      </c>
      <c r="C35" s="103">
        <v>72.112117752099493</v>
      </c>
      <c r="D35" s="103">
        <v>81.070558050615205</v>
      </c>
      <c r="E35" s="104">
        <v>0.12422933312418068</v>
      </c>
      <c r="F35" s="106"/>
      <c r="G35" s="103">
        <v>4.6809351477424794</v>
      </c>
      <c r="H35" s="103">
        <v>4.3092583157295801</v>
      </c>
      <c r="I35" s="104">
        <v>-7.940226050603405E-2</v>
      </c>
      <c r="J35" s="106"/>
      <c r="K35" s="107">
        <v>0.9660572588444778</v>
      </c>
      <c r="L35" s="107">
        <v>0.96858682620699255</v>
      </c>
    </row>
    <row r="36" spans="2:12" ht="15" customHeight="1"/>
    <row r="37" spans="2:12" ht="30" customHeight="1">
      <c r="B37" s="183" t="s">
        <v>98</v>
      </c>
      <c r="C37" s="183" t="s">
        <v>248</v>
      </c>
      <c r="D37" s="183" t="s">
        <v>247</v>
      </c>
      <c r="E37" s="184" t="s">
        <v>211</v>
      </c>
      <c r="F37" s="105"/>
      <c r="G37" s="183" t="s">
        <v>248</v>
      </c>
      <c r="H37" s="183" t="s">
        <v>247</v>
      </c>
      <c r="I37" s="184" t="s">
        <v>211</v>
      </c>
      <c r="J37" s="105"/>
      <c r="K37" s="183" t="s">
        <v>248</v>
      </c>
      <c r="L37" s="183" t="s">
        <v>247</v>
      </c>
    </row>
    <row r="38" spans="2:12" ht="15" customHeight="1">
      <c r="B38" s="185" t="s">
        <v>213</v>
      </c>
      <c r="C38" s="186">
        <v>1.47778542451822</v>
      </c>
      <c r="D38" s="186">
        <v>0.48888836071549502</v>
      </c>
      <c r="E38" s="187">
        <v>-0.66917500159072152</v>
      </c>
      <c r="F38" s="188"/>
      <c r="G38" s="186">
        <v>0.60722910921055406</v>
      </c>
      <c r="H38" s="186">
        <v>0.46817409717099401</v>
      </c>
      <c r="I38" s="187">
        <v>-0.22899925239147803</v>
      </c>
      <c r="J38" s="188"/>
      <c r="K38" s="189" t="s">
        <v>4</v>
      </c>
      <c r="L38" s="189" t="s">
        <v>4</v>
      </c>
    </row>
    <row r="39" spans="2:12" ht="15" customHeight="1">
      <c r="B39" s="101" t="s">
        <v>216</v>
      </c>
      <c r="C39" s="103">
        <v>715.00808449575902</v>
      </c>
      <c r="D39" s="103">
        <v>653.72421710093897</v>
      </c>
      <c r="E39" s="104">
        <v>-8.5710733519941823E-2</v>
      </c>
      <c r="F39" s="106"/>
      <c r="G39" s="103">
        <v>64.682737324314402</v>
      </c>
      <c r="H39" s="103">
        <v>37.492432003015303</v>
      </c>
      <c r="I39" s="104">
        <v>-0.42036417205055726</v>
      </c>
      <c r="J39" s="106"/>
      <c r="K39" s="107">
        <v>0.95392522930783774</v>
      </c>
      <c r="L39" s="107">
        <v>0.95959893804847163</v>
      </c>
    </row>
    <row r="40" spans="2:12" ht="15" customHeight="1">
      <c r="B40" s="101" t="s">
        <v>217</v>
      </c>
      <c r="C40" s="103">
        <v>367.82720902112095</v>
      </c>
      <c r="D40" s="103">
        <v>345.06413091151603</v>
      </c>
      <c r="E40" s="104">
        <v>-6.1885248158185718E-2</v>
      </c>
      <c r="F40" s="106"/>
      <c r="G40" s="103">
        <v>-14.0884084765318</v>
      </c>
      <c r="H40" s="103">
        <v>11.522027989372599</v>
      </c>
      <c r="I40" s="104">
        <v>1.8178374447735366</v>
      </c>
      <c r="J40" s="106"/>
      <c r="K40" s="107">
        <v>1.2963365018498421</v>
      </c>
      <c r="L40" s="107">
        <v>1.0833538992124714</v>
      </c>
    </row>
    <row r="41" spans="2:12" ht="15" customHeight="1">
      <c r="B41" s="101" t="s">
        <v>218</v>
      </c>
      <c r="C41" s="103">
        <v>27.573438485583502</v>
      </c>
      <c r="D41" s="103">
        <v>23.744481896767898</v>
      </c>
      <c r="E41" s="104">
        <v>-0.1388639502040174</v>
      </c>
      <c r="F41" s="106"/>
      <c r="G41" s="103">
        <v>1.75876303070488</v>
      </c>
      <c r="H41" s="103">
        <v>0.26399758910341198</v>
      </c>
      <c r="I41" s="104">
        <v>-0.84989587312532566</v>
      </c>
      <c r="J41" s="106"/>
      <c r="K41" s="107">
        <v>0.93854987357641395</v>
      </c>
      <c r="L41" s="107">
        <v>0.99357100415199229</v>
      </c>
    </row>
    <row r="42" spans="2:12" ht="15" customHeight="1"/>
    <row r="43" spans="2:12" ht="30" customHeight="1">
      <c r="B43" s="183" t="s">
        <v>177</v>
      </c>
      <c r="C43" s="183" t="s">
        <v>248</v>
      </c>
      <c r="D43" s="183" t="s">
        <v>247</v>
      </c>
      <c r="E43" s="184" t="s">
        <v>211</v>
      </c>
      <c r="F43" s="105"/>
      <c r="G43" s="183" t="s">
        <v>248</v>
      </c>
      <c r="H43" s="183" t="s">
        <v>247</v>
      </c>
      <c r="I43" s="184" t="s">
        <v>211</v>
      </c>
      <c r="J43" s="105"/>
      <c r="K43" s="183" t="s">
        <v>248</v>
      </c>
      <c r="L43" s="183" t="s">
        <v>247</v>
      </c>
    </row>
    <row r="44" spans="2:12" ht="15" customHeight="1">
      <c r="B44" s="185" t="s">
        <v>213</v>
      </c>
      <c r="C44" s="186">
        <v>132.74158762627201</v>
      </c>
      <c r="D44" s="186">
        <v>172.873441616185</v>
      </c>
      <c r="E44" s="187">
        <v>0.30233067652394241</v>
      </c>
      <c r="F44" s="188"/>
      <c r="G44" s="186">
        <v>1.6634459916609501</v>
      </c>
      <c r="H44" s="186">
        <v>1.4017032008044501</v>
      </c>
      <c r="I44" s="187">
        <v>-0.15734973793477353</v>
      </c>
      <c r="J44" s="188"/>
      <c r="K44" s="189" t="s">
        <v>4</v>
      </c>
      <c r="L44" s="189" t="s">
        <v>4</v>
      </c>
    </row>
    <row r="45" spans="2:12" ht="15" customHeight="1">
      <c r="B45" s="102" t="s">
        <v>214</v>
      </c>
      <c r="C45" s="103">
        <v>13.0158582369393</v>
      </c>
      <c r="D45" s="103">
        <v>13.0651171299043</v>
      </c>
      <c r="E45" s="104">
        <v>3.7845290005696199E-3</v>
      </c>
      <c r="F45" s="106"/>
      <c r="G45" s="103">
        <v>0.47021722838067098</v>
      </c>
      <c r="H45" s="103">
        <v>9.9436623436092303E-2</v>
      </c>
      <c r="I45" s="104">
        <v>-0.78853045478888317</v>
      </c>
      <c r="J45" s="106"/>
      <c r="K45" s="108">
        <v>1.0213780089866595</v>
      </c>
      <c r="L45" s="108">
        <v>0.80489664133550509</v>
      </c>
    </row>
    <row r="46" spans="2:12" ht="15" customHeight="1">
      <c r="B46" s="102" t="s">
        <v>215</v>
      </c>
      <c r="C46" s="103">
        <v>119.72572938933301</v>
      </c>
      <c r="D46" s="103">
        <v>159.80832448628101</v>
      </c>
      <c r="E46" s="104">
        <v>0.33478681066627242</v>
      </c>
      <c r="F46" s="106"/>
      <c r="G46" s="103">
        <v>1.1806793422802599</v>
      </c>
      <c r="H46" s="103">
        <v>1.3044998773683301</v>
      </c>
      <c r="I46" s="104">
        <v>0.10487228043554489</v>
      </c>
      <c r="J46" s="106"/>
      <c r="K46" s="107" t="s">
        <v>4</v>
      </c>
      <c r="L46" s="107" t="s">
        <v>4</v>
      </c>
    </row>
    <row r="47" spans="2:12" ht="15" customHeight="1">
      <c r="B47" s="101" t="s">
        <v>216</v>
      </c>
      <c r="C47" s="103">
        <v>485.96648242108597</v>
      </c>
      <c r="D47" s="103">
        <v>421.00828169944299</v>
      </c>
      <c r="E47" s="104">
        <v>-0.13366806780175683</v>
      </c>
      <c r="F47" s="106"/>
      <c r="G47" s="103">
        <v>22.809830697651201</v>
      </c>
      <c r="H47" s="103">
        <v>13.562212505010001</v>
      </c>
      <c r="I47" s="104">
        <v>-0.40542248275404585</v>
      </c>
      <c r="J47" s="106"/>
      <c r="K47" s="107">
        <v>0.95476969126575018</v>
      </c>
      <c r="L47" s="107">
        <v>1.0091582696330572</v>
      </c>
    </row>
    <row r="48" spans="2:12" ht="15" customHeight="1">
      <c r="B48" s="101" t="s">
        <v>217</v>
      </c>
      <c r="C48" s="103">
        <v>69.517143998884492</v>
      </c>
      <c r="D48" s="103">
        <v>69.0980498922316</v>
      </c>
      <c r="E48" s="104">
        <v>-6.0286439077476654E-3</v>
      </c>
      <c r="F48" s="106"/>
      <c r="G48" s="103">
        <v>0.75462137423011599</v>
      </c>
      <c r="H48" s="103">
        <v>2.1401053434435897</v>
      </c>
      <c r="I48" s="104">
        <v>1.8359988419715514</v>
      </c>
      <c r="J48" s="106"/>
      <c r="K48" s="107">
        <v>1.0157461117475626</v>
      </c>
      <c r="L48" s="107">
        <v>0.98589718003965399</v>
      </c>
    </row>
    <row r="49" spans="2:12" ht="15" customHeight="1">
      <c r="B49" s="101" t="s">
        <v>218</v>
      </c>
      <c r="C49" s="103">
        <v>75.054946711842703</v>
      </c>
      <c r="D49" s="103">
        <v>63.736039641053004</v>
      </c>
      <c r="E49" s="104">
        <v>-0.15080827535920055</v>
      </c>
      <c r="F49" s="106"/>
      <c r="G49" s="103">
        <v>3.9055930791963802</v>
      </c>
      <c r="H49" s="103">
        <v>2.2966944697520897</v>
      </c>
      <c r="I49" s="104">
        <v>-0.4119473219097724</v>
      </c>
      <c r="J49" s="106"/>
      <c r="K49" s="107">
        <v>0.99390574527509823</v>
      </c>
      <c r="L49" s="107">
        <v>1.0371852558564791</v>
      </c>
    </row>
    <row r="50" spans="2:12" ht="15" customHeight="1"/>
    <row r="51" spans="2:12" ht="15" customHeight="1">
      <c r="B51" s="206" t="s">
        <v>240</v>
      </c>
    </row>
    <row r="52" spans="2:12" ht="15" customHeight="1"/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B6AF-1840-45AF-8B58-57BE7AA00D7F}">
  <sheetPr>
    <tabColor rgb="FFD81E05"/>
    <pageSetUpPr fitToPage="1"/>
  </sheetPr>
  <dimension ref="A1:S75"/>
  <sheetViews>
    <sheetView showGridLines="0" tabSelected="1" view="pageBreakPreview" zoomScale="80" zoomScaleNormal="80" zoomScaleSheetLayoutView="80" workbookViewId="0">
      <pane ySplit="4" topLeftCell="A5" activePane="bottomLeft" state="frozen"/>
      <selection activeCell="K7" sqref="K7:U37"/>
      <selection pane="bottomLeft" activeCell="Q1" sqref="Q1:Q1048576"/>
    </sheetView>
  </sheetViews>
  <sheetFormatPr baseColWidth="10" defaultColWidth="11.42578125" defaultRowHeight="14.25"/>
  <cols>
    <col min="1" max="1" width="5.85546875" style="193" customWidth="1"/>
    <col min="2" max="2" width="64.5703125" style="117" bestFit="1" customWidth="1"/>
    <col min="3" max="3" width="12.7109375" style="117" customWidth="1"/>
    <col min="4" max="4" width="16" style="118" bestFit="1" customWidth="1"/>
    <col min="5" max="5" width="5.85546875" style="192" customWidth="1"/>
    <col min="6" max="6" width="17.7109375" style="117" bestFit="1" customWidth="1"/>
    <col min="7" max="7" width="2.28515625" style="117" customWidth="1"/>
    <col min="8" max="8" width="16.7109375" style="117" customWidth="1"/>
    <col min="9" max="9" width="13" style="117" bestFit="1" customWidth="1"/>
    <col min="10" max="10" width="2.28515625" style="117" customWidth="1"/>
    <col min="11" max="11" width="13.7109375" style="117" bestFit="1" customWidth="1"/>
    <col min="12" max="12" width="14.140625" style="117" bestFit="1" customWidth="1"/>
    <col min="13" max="13" width="2.28515625" style="192" customWidth="1"/>
    <col min="14" max="14" width="36" style="192" customWidth="1"/>
    <col min="15" max="16" width="11.42578125" style="192" customWidth="1"/>
    <col min="17" max="17" width="16.5703125" style="192" customWidth="1"/>
    <col min="18" max="20" width="11.42578125" style="192"/>
    <col min="21" max="21" width="15.85546875" style="192" bestFit="1" customWidth="1"/>
    <col min="22" max="16384" width="11.42578125" style="192"/>
  </cols>
  <sheetData>
    <row r="1" spans="1:19" s="119" customFormat="1" ht="15">
      <c r="A1" s="115"/>
      <c r="B1" s="116"/>
      <c r="C1" s="117"/>
      <c r="D1" s="118"/>
      <c r="F1" s="117"/>
      <c r="G1" s="117"/>
      <c r="H1" s="117"/>
      <c r="I1" s="117"/>
      <c r="J1" s="117"/>
      <c r="K1" s="117"/>
      <c r="L1" s="117"/>
    </row>
    <row r="2" spans="1:19" s="119" customFormat="1" ht="15">
      <c r="A2" s="115"/>
      <c r="B2" s="116"/>
      <c r="C2" s="117"/>
      <c r="D2" s="118"/>
      <c r="F2" s="117"/>
      <c r="G2" s="117"/>
      <c r="H2" s="117"/>
      <c r="I2" s="117"/>
      <c r="J2" s="117"/>
      <c r="K2" s="117"/>
      <c r="L2" s="117"/>
      <c r="R2" s="117"/>
    </row>
    <row r="3" spans="1:19" s="119" customFormat="1" ht="20.100000000000001" customHeight="1">
      <c r="A3" s="118"/>
      <c r="B3" s="192" t="s">
        <v>224</v>
      </c>
      <c r="C3" s="221" t="s">
        <v>225</v>
      </c>
      <c r="D3" s="221"/>
      <c r="F3" s="117"/>
      <c r="G3" s="117"/>
      <c r="H3" s="222" t="s">
        <v>226</v>
      </c>
      <c r="I3" s="222"/>
      <c r="J3" s="117"/>
      <c r="K3" s="222" t="s">
        <v>227</v>
      </c>
      <c r="L3" s="222"/>
      <c r="R3" s="117"/>
    </row>
    <row r="4" spans="1:19" ht="26.25" customHeight="1">
      <c r="B4" s="120" t="s">
        <v>228</v>
      </c>
      <c r="C4" s="121" t="s">
        <v>253</v>
      </c>
      <c r="D4" s="122" t="s">
        <v>229</v>
      </c>
      <c r="F4" s="190" t="str">
        <f>+MID(C4,1,5)&amp;" Actual"</f>
        <v>Q2'21 Actual</v>
      </c>
      <c r="H4" s="190" t="s">
        <v>220</v>
      </c>
      <c r="I4" s="190" t="s">
        <v>221</v>
      </c>
      <c r="K4" s="190" t="s">
        <v>220</v>
      </c>
      <c r="L4" s="190" t="s">
        <v>221</v>
      </c>
      <c r="N4" s="119"/>
    </row>
    <row r="5" spans="1:19" ht="15">
      <c r="B5" s="123"/>
      <c r="C5" s="124"/>
      <c r="D5" s="125"/>
      <c r="F5" s="126"/>
      <c r="G5" s="126"/>
      <c r="H5" s="126"/>
      <c r="I5" s="124"/>
      <c r="J5" s="124"/>
      <c r="K5" s="124"/>
      <c r="L5" s="124"/>
      <c r="M5" s="127"/>
      <c r="N5" s="119"/>
    </row>
    <row r="6" spans="1:19" ht="39.950000000000003" customHeight="1">
      <c r="B6" s="128" t="s">
        <v>230</v>
      </c>
      <c r="C6" s="127"/>
      <c r="D6" s="129"/>
      <c r="F6" s="127"/>
      <c r="G6" s="127"/>
      <c r="H6" s="127"/>
      <c r="I6" s="127"/>
      <c r="J6" s="127"/>
      <c r="K6" s="127"/>
      <c r="L6" s="127"/>
      <c r="M6" s="127"/>
      <c r="N6" s="119"/>
      <c r="R6" s="194"/>
    </row>
    <row r="7" spans="1:19" s="196" customFormat="1" ht="39.950000000000003" customHeight="1">
      <c r="A7" s="195"/>
      <c r="B7" s="130" t="s">
        <v>231</v>
      </c>
      <c r="C7" s="131">
        <v>4159.7949080366488</v>
      </c>
      <c r="D7" s="132">
        <v>11</v>
      </c>
      <c r="F7" s="131">
        <v>4576.692465691799</v>
      </c>
      <c r="G7" s="131"/>
      <c r="H7" s="131">
        <v>416.89755765515019</v>
      </c>
      <c r="I7" s="133">
        <v>0.10022070002771333</v>
      </c>
      <c r="J7" s="133"/>
      <c r="K7" s="134">
        <v>711.38088752933891</v>
      </c>
      <c r="L7" s="133">
        <v>0.18404586078488094</v>
      </c>
      <c r="M7" s="135"/>
      <c r="N7" s="119"/>
      <c r="O7" s="136"/>
      <c r="P7" s="136"/>
      <c r="Q7" s="197"/>
    </row>
    <row r="8" spans="1:19" s="196" customFormat="1" ht="39.950000000000003" customHeight="1">
      <c r="A8" s="195"/>
      <c r="B8" s="130" t="s">
        <v>232</v>
      </c>
      <c r="C8" s="131">
        <v>167.44406703007732</v>
      </c>
      <c r="D8" s="132">
        <v>12</v>
      </c>
      <c r="F8" s="131">
        <v>135.56546632333163</v>
      </c>
      <c r="G8" s="131"/>
      <c r="H8" s="131">
        <v>-31.878600706745686</v>
      </c>
      <c r="I8" s="133">
        <v>-0.19038357866104305</v>
      </c>
      <c r="J8" s="133"/>
      <c r="K8" s="134">
        <v>-76.047481433442641</v>
      </c>
      <c r="L8" s="133">
        <v>-0.35933144459673139</v>
      </c>
      <c r="N8" s="119"/>
      <c r="O8" s="136"/>
      <c r="P8" s="136"/>
      <c r="Q8" s="198"/>
      <c r="R8" s="198"/>
    </row>
    <row r="9" spans="1:19" s="196" customFormat="1" ht="39.950000000000003" customHeight="1">
      <c r="A9" s="195"/>
      <c r="B9" s="130" t="s">
        <v>233</v>
      </c>
      <c r="C9" s="131">
        <v>105.0448178021328</v>
      </c>
      <c r="D9" s="132">
        <v>12</v>
      </c>
      <c r="F9" s="131">
        <v>106.12192828309554</v>
      </c>
      <c r="G9" s="131"/>
      <c r="H9" s="131">
        <v>1.0771104809627445</v>
      </c>
      <c r="I9" s="133">
        <v>1.0253818355814959E-2</v>
      </c>
      <c r="J9" s="133"/>
      <c r="K9" s="134">
        <v>37.896457479756251</v>
      </c>
      <c r="L9" s="133">
        <v>0.55376176109949582</v>
      </c>
      <c r="M9" s="135"/>
      <c r="N9" s="119"/>
      <c r="O9" s="136"/>
      <c r="P9" s="136"/>
      <c r="Q9" s="198"/>
      <c r="R9" s="198"/>
    </row>
    <row r="10" spans="1:19" s="196" customFormat="1" ht="39.950000000000003" customHeight="1">
      <c r="A10" s="195"/>
      <c r="B10" s="137" t="s">
        <v>85</v>
      </c>
      <c r="C10" s="138">
        <v>272.48888483221015</v>
      </c>
      <c r="D10" s="139">
        <v>12</v>
      </c>
      <c r="F10" s="138">
        <v>241.68739460642718</v>
      </c>
      <c r="G10" s="138"/>
      <c r="H10" s="138">
        <v>-30.80149022578297</v>
      </c>
      <c r="I10" s="140">
        <v>-0.1130376024135793</v>
      </c>
      <c r="J10" s="140"/>
      <c r="K10" s="141">
        <v>-38.151023953686433</v>
      </c>
      <c r="L10" s="133">
        <v>-0.13621374336516368</v>
      </c>
      <c r="M10" s="135"/>
      <c r="N10" s="119"/>
      <c r="O10" s="136"/>
      <c r="P10" s="136"/>
      <c r="Q10" s="198"/>
      <c r="R10" s="198"/>
    </row>
    <row r="11" spans="1:19" s="196" customFormat="1" ht="39.950000000000003" customHeight="1">
      <c r="A11" s="195"/>
      <c r="B11" s="142" t="s">
        <v>234</v>
      </c>
      <c r="C11" s="143">
        <v>0.94939279967272361</v>
      </c>
      <c r="D11" s="144">
        <v>12</v>
      </c>
      <c r="F11" s="143">
        <v>0.95850014079767654</v>
      </c>
      <c r="G11" s="143"/>
      <c r="H11" s="143">
        <v>9.1073411249529279E-3</v>
      </c>
      <c r="I11" s="145">
        <v>9.5928061894849925E-3</v>
      </c>
      <c r="J11" s="145"/>
      <c r="K11" s="145">
        <v>2.7237601090455255E-2</v>
      </c>
      <c r="L11" s="145">
        <v>2.7500140797676487E-2</v>
      </c>
      <c r="M11" s="135"/>
      <c r="N11" s="119"/>
      <c r="O11" s="136"/>
      <c r="P11" s="136"/>
      <c r="Q11" s="223"/>
      <c r="R11" s="223"/>
      <c r="S11" s="223"/>
    </row>
    <row r="12" spans="1:19" s="196" customFormat="1" ht="39.950000000000003" customHeight="1">
      <c r="A12" s="195"/>
      <c r="B12" s="146" t="s">
        <v>235</v>
      </c>
      <c r="C12" s="131"/>
      <c r="D12" s="132"/>
      <c r="F12" s="131"/>
      <c r="G12" s="131"/>
      <c r="H12" s="131"/>
      <c r="I12" s="133"/>
      <c r="J12" s="133"/>
      <c r="K12" s="134"/>
      <c r="L12" s="133"/>
      <c r="M12" s="135"/>
      <c r="N12" s="119"/>
      <c r="O12" s="136"/>
      <c r="P12" s="136"/>
    </row>
    <row r="13" spans="1:19" s="196" customFormat="1" ht="39.950000000000003" customHeight="1">
      <c r="A13" s="195"/>
      <c r="B13" s="130" t="str">
        <f>+B7</f>
        <v>Primas emitidas y aceptadas totales</v>
      </c>
      <c r="C13" s="131">
        <v>1047.3823744368333</v>
      </c>
      <c r="D13" s="132">
        <v>12</v>
      </c>
      <c r="F13" s="131">
        <v>1190.2786384174199</v>
      </c>
      <c r="G13" s="131"/>
      <c r="H13" s="131">
        <v>142.89626398058658</v>
      </c>
      <c r="I13" s="133">
        <v>0.13643180128691812</v>
      </c>
      <c r="J13" s="133"/>
      <c r="K13" s="134">
        <v>170.37168922079991</v>
      </c>
      <c r="L13" s="133">
        <v>0.16705425866988888</v>
      </c>
      <c r="M13" s="135"/>
      <c r="N13" s="119"/>
      <c r="O13" s="136"/>
      <c r="P13" s="136"/>
      <c r="Q13" s="199"/>
      <c r="R13" s="199"/>
    </row>
    <row r="14" spans="1:19" s="196" customFormat="1" ht="39.950000000000003" customHeight="1">
      <c r="A14" s="195"/>
      <c r="B14" s="137" t="s">
        <v>87</v>
      </c>
      <c r="C14" s="138">
        <v>86.015316870739539</v>
      </c>
      <c r="D14" s="139">
        <v>12</v>
      </c>
      <c r="F14" s="138">
        <v>76.18617334431093</v>
      </c>
      <c r="G14" s="138"/>
      <c r="H14" s="138">
        <v>-9.8291435264286093</v>
      </c>
      <c r="I14" s="140">
        <v>-0.11427201438087431</v>
      </c>
      <c r="J14" s="140"/>
      <c r="K14" s="141">
        <v>-22.70880156723797</v>
      </c>
      <c r="L14" s="140">
        <v>-0.22966457690282172</v>
      </c>
      <c r="M14" s="135"/>
      <c r="N14" s="119"/>
      <c r="O14" s="136"/>
      <c r="P14" s="136"/>
      <c r="Q14" s="199"/>
      <c r="R14" s="199"/>
    </row>
    <row r="15" spans="1:19" s="196" customFormat="1" ht="39.950000000000003" customHeight="1">
      <c r="A15" s="195"/>
      <c r="B15" s="147" t="s">
        <v>236</v>
      </c>
      <c r="C15" s="148">
        <v>-44.38665902970812</v>
      </c>
      <c r="D15" s="149">
        <v>12</v>
      </c>
      <c r="F15" s="148">
        <v>11.432360663052791</v>
      </c>
      <c r="G15" s="148"/>
      <c r="H15" s="148">
        <v>55.819019692760911</v>
      </c>
      <c r="I15" s="143">
        <v>-1.2575629910645241</v>
      </c>
      <c r="J15" s="143"/>
      <c r="K15" s="150">
        <v>116.55847307869929</v>
      </c>
      <c r="L15" s="143">
        <v>-1.1086726298769276</v>
      </c>
      <c r="M15" s="135"/>
      <c r="N15" s="119"/>
      <c r="O15" s="136"/>
      <c r="P15" s="136"/>
      <c r="Q15" s="199"/>
      <c r="R15" s="199"/>
    </row>
    <row r="16" spans="1:19" s="196" customFormat="1" ht="39.950000000000003" customHeight="1">
      <c r="A16" s="195"/>
      <c r="B16" s="151" t="s">
        <v>90</v>
      </c>
      <c r="C16" s="152">
        <v>319.05652097571345</v>
      </c>
      <c r="D16" s="153">
        <v>12</v>
      </c>
      <c r="F16" s="152">
        <v>326.33833333378027</v>
      </c>
      <c r="G16" s="152"/>
      <c r="H16" s="152">
        <v>7.2818123580668157</v>
      </c>
      <c r="I16" s="154">
        <v>2.2822954176890509E-2</v>
      </c>
      <c r="J16" s="154"/>
      <c r="K16" s="155">
        <v>57.147888078883682</v>
      </c>
      <c r="L16" s="154">
        <v>0.21225235265148701</v>
      </c>
      <c r="M16" s="135"/>
      <c r="N16" s="119"/>
      <c r="O16" s="136"/>
      <c r="P16" s="136"/>
    </row>
    <row r="17" spans="1:18" s="196" customFormat="1" ht="15" customHeight="1">
      <c r="A17" s="195"/>
      <c r="B17" s="151"/>
      <c r="C17" s="152"/>
      <c r="D17" s="153"/>
      <c r="F17" s="152"/>
      <c r="G17" s="152"/>
      <c r="H17" s="152"/>
      <c r="I17" s="154"/>
      <c r="J17" s="154"/>
      <c r="K17" s="155"/>
      <c r="L17" s="154"/>
      <c r="M17" s="135"/>
      <c r="N17" s="119"/>
      <c r="O17" s="136"/>
      <c r="P17" s="136"/>
    </row>
    <row r="18" spans="1:18" s="196" customFormat="1" ht="39.950000000000003" customHeight="1">
      <c r="A18" s="195"/>
      <c r="B18" s="128" t="s">
        <v>237</v>
      </c>
      <c r="C18" s="156">
        <v>5212.8024983313762</v>
      </c>
      <c r="D18" s="157">
        <v>11</v>
      </c>
      <c r="F18" s="156">
        <v>5766.9711041092005</v>
      </c>
      <c r="G18" s="156"/>
      <c r="H18" s="156">
        <v>554.16860577782427</v>
      </c>
      <c r="I18" s="154">
        <v>0.10630915058746515</v>
      </c>
      <c r="J18" s="154"/>
      <c r="K18" s="158">
        <v>881.75257675012017</v>
      </c>
      <c r="L18" s="154">
        <v>0.18049846559182847</v>
      </c>
      <c r="M18" s="135"/>
      <c r="N18" s="119"/>
      <c r="O18" s="136"/>
      <c r="P18" s="136"/>
      <c r="Q18" s="199"/>
      <c r="R18" s="199"/>
    </row>
    <row r="19" spans="1:18" s="196" customFormat="1" ht="39.950000000000003" customHeight="1">
      <c r="A19" s="195"/>
      <c r="B19" s="159" t="s">
        <v>0</v>
      </c>
      <c r="C19" s="160">
        <v>1629.6173841541665</v>
      </c>
      <c r="D19" s="161">
        <v>10</v>
      </c>
      <c r="E19" s="198"/>
      <c r="F19" s="160">
        <v>1766.5238831000001</v>
      </c>
      <c r="G19" s="160"/>
      <c r="H19" s="160">
        <v>136.90649894583362</v>
      </c>
      <c r="I19" s="133">
        <v>8.4011437455850047E-2</v>
      </c>
      <c r="J19" s="133"/>
      <c r="K19" s="162">
        <v>204.04388127000038</v>
      </c>
      <c r="L19" s="133">
        <v>0.13057528518400008</v>
      </c>
      <c r="M19" s="163"/>
      <c r="N19" s="119"/>
      <c r="O19" s="136"/>
      <c r="P19" s="136"/>
      <c r="Q19" s="199"/>
      <c r="R19" s="199"/>
    </row>
    <row r="20" spans="1:18" s="196" customFormat="1" ht="39.950000000000003" customHeight="1">
      <c r="A20" s="195"/>
      <c r="B20" s="164" t="s">
        <v>97</v>
      </c>
      <c r="C20" s="160">
        <v>783.47695899229052</v>
      </c>
      <c r="D20" s="161">
        <v>10</v>
      </c>
      <c r="E20" s="198"/>
      <c r="F20" s="160">
        <v>866.54073574472307</v>
      </c>
      <c r="G20" s="160"/>
      <c r="H20" s="160">
        <v>83.063776752432545</v>
      </c>
      <c r="I20" s="133">
        <v>0.10601942507571538</v>
      </c>
      <c r="J20" s="133"/>
      <c r="K20" s="162">
        <v>92.516675271136023</v>
      </c>
      <c r="L20" s="133">
        <v>0.11956167408878948</v>
      </c>
      <c r="M20" s="163"/>
      <c r="N20" s="119"/>
      <c r="O20" s="136"/>
      <c r="P20" s="136"/>
      <c r="Q20" s="199"/>
      <c r="R20" s="199"/>
    </row>
    <row r="21" spans="1:18" s="196" customFormat="1" ht="39.950000000000003" customHeight="1">
      <c r="A21" s="195"/>
      <c r="B21" s="164" t="s">
        <v>100</v>
      </c>
      <c r="C21" s="160">
        <v>591.20319478261581</v>
      </c>
      <c r="D21" s="161">
        <v>9</v>
      </c>
      <c r="E21" s="198"/>
      <c r="F21" s="160">
        <v>892.42166452509707</v>
      </c>
      <c r="G21" s="160"/>
      <c r="H21" s="160">
        <v>301.21846974248126</v>
      </c>
      <c r="I21" s="133">
        <v>0.50950074762914421</v>
      </c>
      <c r="J21" s="133"/>
      <c r="K21" s="162">
        <v>490.06957403726119</v>
      </c>
      <c r="L21" s="133">
        <v>1.2177476752611756</v>
      </c>
      <c r="M21" s="163"/>
      <c r="N21" s="119"/>
      <c r="O21" s="136"/>
      <c r="P21" s="136"/>
    </row>
    <row r="22" spans="1:18" s="196" customFormat="1" ht="39.950000000000003" customHeight="1">
      <c r="A22" s="195"/>
      <c r="B22" s="164" t="s">
        <v>99</v>
      </c>
      <c r="C22" s="160">
        <v>345.44423513141652</v>
      </c>
      <c r="D22" s="161">
        <v>9</v>
      </c>
      <c r="E22" s="198"/>
      <c r="F22" s="160">
        <v>370.49563372703699</v>
      </c>
      <c r="G22" s="160"/>
      <c r="H22" s="160">
        <v>25.051398595620469</v>
      </c>
      <c r="I22" s="133">
        <v>7.2519370850378184E-2</v>
      </c>
      <c r="J22" s="133"/>
      <c r="K22" s="162">
        <v>14.836572968947848</v>
      </c>
      <c r="L22" s="133">
        <v>4.1595821554784917E-2</v>
      </c>
      <c r="M22" s="163"/>
      <c r="N22" s="119"/>
      <c r="O22" s="136"/>
      <c r="P22" s="136"/>
    </row>
    <row r="23" spans="1:18" s="196" customFormat="1" ht="39.950000000000003" customHeight="1">
      <c r="A23" s="195"/>
      <c r="B23" s="159" t="s">
        <v>98</v>
      </c>
      <c r="C23" s="160">
        <v>580.28647280130758</v>
      </c>
      <c r="D23" s="161">
        <v>10</v>
      </c>
      <c r="E23" s="198"/>
      <c r="F23" s="160">
        <v>570.57177494913901</v>
      </c>
      <c r="G23" s="160"/>
      <c r="H23" s="160">
        <v>-9.7146978521685696</v>
      </c>
      <c r="I23" s="133">
        <v>-1.6741210259945016E-2</v>
      </c>
      <c r="J23" s="133"/>
      <c r="K23" s="162">
        <v>-34.772497731246744</v>
      </c>
      <c r="L23" s="133">
        <v>-5.7373575170759916E-2</v>
      </c>
      <c r="M23" s="163"/>
      <c r="N23" s="119"/>
      <c r="O23" s="136"/>
      <c r="P23" s="136"/>
    </row>
    <row r="24" spans="1:18" s="196" customFormat="1" ht="39.950000000000003" customHeight="1">
      <c r="A24" s="195"/>
      <c r="B24" s="164" t="s">
        <v>177</v>
      </c>
      <c r="C24" s="160">
        <v>337.78099327346501</v>
      </c>
      <c r="D24" s="161">
        <v>10</v>
      </c>
      <c r="E24" s="198"/>
      <c r="F24" s="160">
        <v>307.02287918432302</v>
      </c>
      <c r="G24" s="160"/>
      <c r="H24" s="160">
        <v>-30.758114089141998</v>
      </c>
      <c r="I24" s="133">
        <v>-9.1059339340151868E-2</v>
      </c>
      <c r="J24" s="133"/>
      <c r="K24" s="162">
        <v>4.4475042563320244</v>
      </c>
      <c r="L24" s="133">
        <v>1.4616256392343097E-2</v>
      </c>
      <c r="M24" s="163"/>
      <c r="N24" s="119"/>
      <c r="O24" s="136"/>
      <c r="P24" s="136"/>
    </row>
    <row r="25" spans="1:18" s="196" customFormat="1" ht="39.950000000000003" customHeight="1">
      <c r="A25" s="195"/>
      <c r="B25" s="159" t="s">
        <v>206</v>
      </c>
      <c r="C25" s="160">
        <v>1531.5370500408794</v>
      </c>
      <c r="D25" s="161">
        <v>10</v>
      </c>
      <c r="E25" s="198"/>
      <c r="F25" s="160">
        <v>1654.9424594452503</v>
      </c>
      <c r="G25" s="160"/>
      <c r="H25" s="160">
        <v>123.40540940437086</v>
      </c>
      <c r="I25" s="133">
        <v>8.0576182862227785E-2</v>
      </c>
      <c r="J25" s="133"/>
      <c r="K25" s="162">
        <v>158.54807959169739</v>
      </c>
      <c r="L25" s="133">
        <v>0.10594925116629916</v>
      </c>
      <c r="M25" s="163"/>
      <c r="N25" s="119"/>
      <c r="O25" s="136"/>
      <c r="P25" s="136"/>
    </row>
    <row r="26" spans="1:18" s="196" customFormat="1" ht="39.950000000000003" customHeight="1">
      <c r="A26" s="195"/>
      <c r="B26" s="159" t="s">
        <v>222</v>
      </c>
      <c r="C26" s="160">
        <v>125.9788045980908</v>
      </c>
      <c r="D26" s="161">
        <v>10</v>
      </c>
      <c r="E26" s="198"/>
      <c r="F26" s="160">
        <v>128.29509059</v>
      </c>
      <c r="G26" s="160"/>
      <c r="H26" s="160">
        <v>2.3162859919091972</v>
      </c>
      <c r="I26" s="133">
        <v>1.8386315057511649E-2</v>
      </c>
      <c r="J26" s="133"/>
      <c r="K26" s="162">
        <v>10.282559950360024</v>
      </c>
      <c r="L26" s="133">
        <v>8.7246530423728874E-2</v>
      </c>
      <c r="M26" s="163"/>
      <c r="N26" s="119"/>
      <c r="O26" s="136"/>
      <c r="P26" s="136"/>
    </row>
    <row r="27" spans="1:18" s="196" customFormat="1" ht="39.950000000000003" customHeight="1">
      <c r="A27" s="195"/>
      <c r="B27" s="159" t="s">
        <v>238</v>
      </c>
      <c r="C27" s="160">
        <v>-676.1082342221564</v>
      </c>
      <c r="D27" s="161">
        <v>10</v>
      </c>
      <c r="E27" s="198"/>
      <c r="F27" s="160">
        <v>-789.8430171563532</v>
      </c>
      <c r="G27" s="160"/>
      <c r="H27" s="160">
        <v>-113.7347829341968</v>
      </c>
      <c r="I27" s="133">
        <v>0.16821978668111548</v>
      </c>
      <c r="J27" s="133"/>
      <c r="K27" s="162">
        <v>-58.219772864351512</v>
      </c>
      <c r="L27" s="133">
        <v>7.9462918076196987E-2</v>
      </c>
      <c r="M27" s="163"/>
      <c r="N27" s="119"/>
      <c r="O27" s="136"/>
      <c r="P27" s="136"/>
    </row>
    <row r="28" spans="1:18" s="196" customFormat="1" ht="39.950000000000003" customHeight="1">
      <c r="A28" s="195"/>
      <c r="B28" s="128" t="s">
        <v>239</v>
      </c>
      <c r="C28" s="165">
        <v>174.67096406124509</v>
      </c>
      <c r="D28" s="157">
        <v>12</v>
      </c>
      <c r="E28" s="198"/>
      <c r="F28" s="165">
        <v>190.669731578626</v>
      </c>
      <c r="G28" s="165"/>
      <c r="H28" s="165">
        <v>15.998767517380912</v>
      </c>
      <c r="I28" s="154">
        <v>9.1593743719026177E-2</v>
      </c>
      <c r="J28" s="154"/>
      <c r="K28" s="155">
        <v>46.811606814353382</v>
      </c>
      <c r="L28" s="154">
        <v>0.32501550784312716</v>
      </c>
      <c r="M28" s="163"/>
      <c r="N28" s="119"/>
      <c r="O28" s="136"/>
      <c r="P28" s="136"/>
      <c r="Q28" s="198"/>
      <c r="R28" s="198"/>
    </row>
    <row r="29" spans="1:18" s="196" customFormat="1" ht="39.950000000000003" customHeight="1">
      <c r="A29" s="195"/>
      <c r="B29" s="159" t="s">
        <v>0</v>
      </c>
      <c r="C29" s="166">
        <v>100.48537878316128</v>
      </c>
      <c r="D29" s="161">
        <v>11</v>
      </c>
      <c r="E29" s="198"/>
      <c r="F29" s="166">
        <v>97.744514359760998</v>
      </c>
      <c r="G29" s="166"/>
      <c r="H29" s="166">
        <v>-2.7408644234002821</v>
      </c>
      <c r="I29" s="133">
        <v>-2.7276251098329762E-2</v>
      </c>
      <c r="J29" s="133"/>
      <c r="K29" s="134">
        <v>-20.220797619317807</v>
      </c>
      <c r="L29" s="133">
        <v>-0.17165665796812712</v>
      </c>
      <c r="M29" s="163"/>
      <c r="N29" s="119"/>
      <c r="O29" s="136"/>
      <c r="P29" s="136"/>
      <c r="Q29" s="198"/>
      <c r="R29" s="198"/>
    </row>
    <row r="30" spans="1:18" s="196" customFormat="1" ht="39.950000000000003" customHeight="1">
      <c r="A30" s="195"/>
      <c r="B30" s="164" t="str">
        <f>+B20</f>
        <v>BRASIL</v>
      </c>
      <c r="C30" s="166">
        <v>16.06753187894634</v>
      </c>
      <c r="D30" s="161">
        <v>11</v>
      </c>
      <c r="E30" s="198"/>
      <c r="F30" s="166">
        <v>22.009756665309297</v>
      </c>
      <c r="G30" s="166"/>
      <c r="H30" s="166">
        <v>5.9422247863629565</v>
      </c>
      <c r="I30" s="133">
        <v>0.36982809999270594</v>
      </c>
      <c r="J30" s="133"/>
      <c r="K30" s="134">
        <v>-9.4988483787624247</v>
      </c>
      <c r="L30" s="133">
        <v>-0.30127756618065726</v>
      </c>
      <c r="M30" s="167"/>
      <c r="N30" s="119"/>
      <c r="O30" s="136"/>
      <c r="P30" s="136"/>
      <c r="Q30" s="198"/>
      <c r="R30" s="198"/>
    </row>
    <row r="31" spans="1:18" s="196" customFormat="1" ht="39.950000000000003" customHeight="1">
      <c r="A31" s="195"/>
      <c r="B31" s="164" t="str">
        <f t="shared" ref="B31:B37" si="0">+B21</f>
        <v>LATAM NORTE</v>
      </c>
      <c r="C31" s="166">
        <v>16.323102333226984</v>
      </c>
      <c r="D31" s="161">
        <v>10</v>
      </c>
      <c r="E31" s="198"/>
      <c r="F31" s="166">
        <v>9.6623323262370011</v>
      </c>
      <c r="G31" s="166"/>
      <c r="H31" s="166">
        <v>-6.6607700069899831</v>
      </c>
      <c r="I31" s="133">
        <v>-0.40805784776778931</v>
      </c>
      <c r="J31" s="133"/>
      <c r="K31" s="134">
        <v>-10.804420335122698</v>
      </c>
      <c r="L31" s="133">
        <v>-0.52866671579331703</v>
      </c>
      <c r="M31" s="167"/>
      <c r="N31" s="119"/>
      <c r="O31" s="136"/>
      <c r="P31" s="136"/>
      <c r="Q31" s="197"/>
    </row>
    <row r="32" spans="1:18" s="196" customFormat="1" ht="39.950000000000003" customHeight="1">
      <c r="A32" s="195"/>
      <c r="B32" s="164" t="str">
        <f t="shared" si="0"/>
        <v>LATAM SUR</v>
      </c>
      <c r="C32" s="166">
        <v>14.436260433319708</v>
      </c>
      <c r="D32" s="161">
        <v>10</v>
      </c>
      <c r="E32" s="198"/>
      <c r="F32" s="166">
        <v>10.210458143833694</v>
      </c>
      <c r="G32" s="166"/>
      <c r="H32" s="166">
        <v>-4.2258022894860137</v>
      </c>
      <c r="I32" s="133">
        <v>-0.29272139478258663</v>
      </c>
      <c r="J32" s="133"/>
      <c r="K32" s="134">
        <v>-4.0439133873131681</v>
      </c>
      <c r="L32" s="133">
        <v>-0.28598194798365772</v>
      </c>
      <c r="M32" s="167"/>
      <c r="N32" s="119"/>
      <c r="O32" s="136"/>
      <c r="P32" s="136"/>
      <c r="Q32" s="197"/>
    </row>
    <row r="33" spans="1:17" s="196" customFormat="1" ht="39.950000000000003" customHeight="1">
      <c r="A33" s="195"/>
      <c r="B33" s="159" t="str">
        <f t="shared" si="0"/>
        <v>NORTEAMÉRICA</v>
      </c>
      <c r="C33" s="166">
        <v>22.188957550109944</v>
      </c>
      <c r="D33" s="161">
        <v>11</v>
      </c>
      <c r="E33" s="198"/>
      <c r="F33" s="166">
        <v>23.228041472393496</v>
      </c>
      <c r="G33" s="166"/>
      <c r="H33" s="166">
        <v>1.0390839222835524</v>
      </c>
      <c r="I33" s="133">
        <v>4.6828875125699776E-2</v>
      </c>
      <c r="J33" s="133"/>
      <c r="K33" s="134">
        <v>-6.0277326713566275</v>
      </c>
      <c r="L33" s="133">
        <v>-0.20723407944049499</v>
      </c>
      <c r="M33" s="167"/>
      <c r="N33" s="119"/>
      <c r="O33" s="136"/>
      <c r="P33" s="136"/>
      <c r="Q33" s="197"/>
    </row>
    <row r="34" spans="1:17" s="196" customFormat="1" ht="39.950000000000003" customHeight="1">
      <c r="A34" s="195"/>
      <c r="B34" s="164" t="str">
        <f t="shared" si="0"/>
        <v>EURASIA</v>
      </c>
      <c r="C34" s="166">
        <v>6.1707479491866568</v>
      </c>
      <c r="D34" s="161">
        <v>11</v>
      </c>
      <c r="E34" s="198"/>
      <c r="F34" s="166">
        <v>10.57013783752901</v>
      </c>
      <c r="G34" s="166"/>
      <c r="H34" s="166">
        <v>4.3993898883423537</v>
      </c>
      <c r="I34" s="133">
        <v>0.71294272988774732</v>
      </c>
      <c r="J34" s="133"/>
      <c r="K34" s="134">
        <v>-7.4716328936422585</v>
      </c>
      <c r="L34" s="133">
        <v>-0.41277012013727721</v>
      </c>
      <c r="M34" s="167"/>
      <c r="N34" s="119"/>
      <c r="O34" s="136"/>
      <c r="P34" s="136"/>
      <c r="Q34" s="197"/>
    </row>
    <row r="35" spans="1:17" s="196" customFormat="1" ht="39.950000000000003" customHeight="1">
      <c r="A35" s="195"/>
      <c r="B35" s="159" t="str">
        <f t="shared" si="0"/>
        <v>MAPFRE RE</v>
      </c>
      <c r="C35" s="166">
        <v>34.832756939499227</v>
      </c>
      <c r="D35" s="161">
        <v>11</v>
      </c>
      <c r="E35" s="198"/>
      <c r="F35" s="166">
        <v>50.328328335984786</v>
      </c>
      <c r="G35" s="166"/>
      <c r="H35" s="166">
        <v>15.495571396485559</v>
      </c>
      <c r="I35" s="133">
        <v>0.44485630073438376</v>
      </c>
      <c r="J35" s="133"/>
      <c r="K35" s="134">
        <v>72.612173763890809</v>
      </c>
      <c r="L35" s="133">
        <v>-3.2568757101338468</v>
      </c>
      <c r="M35" s="167"/>
      <c r="N35" s="119"/>
      <c r="O35" s="136"/>
      <c r="P35" s="136"/>
      <c r="Q35" s="197"/>
    </row>
    <row r="36" spans="1:17" s="196" customFormat="1" ht="39.950000000000003" customHeight="1">
      <c r="A36" s="195"/>
      <c r="B36" s="159" t="str">
        <f t="shared" si="0"/>
        <v>ASISTENCIA</v>
      </c>
      <c r="C36" s="166">
        <v>-0.87065726924847298</v>
      </c>
      <c r="D36" s="161">
        <v>11</v>
      </c>
      <c r="E36" s="198"/>
      <c r="F36" s="166">
        <v>0.16243468308855014</v>
      </c>
      <c r="G36" s="166"/>
      <c r="H36" s="166">
        <v>1.0330919523370232</v>
      </c>
      <c r="I36" s="133">
        <v>-1.1865655853637553</v>
      </c>
      <c r="J36" s="133"/>
      <c r="K36" s="134">
        <v>1.5382009331518505</v>
      </c>
      <c r="L36" s="133">
        <v>-1.1160247736346787</v>
      </c>
      <c r="M36" s="167"/>
      <c r="N36" s="119"/>
      <c r="O36" s="136"/>
      <c r="P36" s="136"/>
      <c r="Q36" s="200"/>
    </row>
    <row r="37" spans="1:17" s="196" customFormat="1" ht="39.950000000000003" customHeight="1">
      <c r="A37" s="195"/>
      <c r="B37" s="168" t="str">
        <f t="shared" si="0"/>
        <v>Ajustes de consolidación y áreas corporativas</v>
      </c>
      <c r="C37" s="169">
        <v>-36.141774352931058</v>
      </c>
      <c r="D37" s="170">
        <v>11</v>
      </c>
      <c r="E37" s="198"/>
      <c r="F37" s="169">
        <v>-33.246272245510852</v>
      </c>
      <c r="G37" s="169"/>
      <c r="H37" s="169">
        <v>2.8955021074202065</v>
      </c>
      <c r="I37" s="171">
        <v>-8.0115106667013603E-2</v>
      </c>
      <c r="J37" s="171"/>
      <c r="K37" s="172">
        <v>30.728577402825721</v>
      </c>
      <c r="L37" s="224">
        <v>-0.48052699616389294</v>
      </c>
      <c r="M37" s="167"/>
      <c r="N37" s="119"/>
      <c r="O37" s="136"/>
      <c r="P37" s="136"/>
      <c r="Q37" s="200"/>
    </row>
    <row r="38" spans="1:17" s="196" customFormat="1" ht="10.5" customHeight="1">
      <c r="A38" s="195"/>
      <c r="B38" s="159"/>
      <c r="C38" s="173"/>
      <c r="D38" s="174"/>
      <c r="E38" s="198"/>
      <c r="F38" s="173"/>
      <c r="G38" s="173"/>
      <c r="H38" s="173"/>
      <c r="I38" s="173"/>
      <c r="J38" s="173"/>
      <c r="K38" s="173"/>
      <c r="L38" s="173"/>
      <c r="N38" s="167"/>
      <c r="Q38" s="197"/>
    </row>
    <row r="39" spans="1:17" ht="15">
      <c r="B39" s="201"/>
      <c r="C39" s="201"/>
      <c r="D39" s="129"/>
      <c r="F39" s="127"/>
      <c r="G39" s="127"/>
      <c r="H39" s="127"/>
      <c r="I39" s="127"/>
      <c r="J39" s="127"/>
      <c r="K39" s="127"/>
      <c r="L39" s="127"/>
    </row>
    <row r="40" spans="1:17" ht="15">
      <c r="B40" s="201"/>
      <c r="C40" s="201"/>
      <c r="D40" s="129"/>
      <c r="I40" s="127"/>
      <c r="J40" s="127"/>
      <c r="K40" s="127"/>
      <c r="L40" s="127"/>
    </row>
    <row r="41" spans="1:17" ht="15">
      <c r="B41" s="201"/>
      <c r="C41" s="201"/>
      <c r="D41" s="129"/>
      <c r="I41" s="127"/>
      <c r="J41" s="127"/>
      <c r="K41" s="127"/>
      <c r="L41" s="127"/>
    </row>
    <row r="42" spans="1:17">
      <c r="B42" s="201"/>
      <c r="C42" s="201"/>
      <c r="D42" s="202"/>
      <c r="I42" s="201"/>
      <c r="J42" s="201"/>
      <c r="K42" s="201"/>
      <c r="L42" s="201"/>
    </row>
    <row r="43" spans="1:17">
      <c r="B43" s="201"/>
      <c r="C43" s="201"/>
      <c r="D43" s="202"/>
      <c r="I43" s="201"/>
      <c r="J43" s="201"/>
      <c r="K43" s="201"/>
      <c r="L43" s="201"/>
    </row>
    <row r="44" spans="1:17" ht="12.75">
      <c r="A44" s="192"/>
      <c r="B44" s="201"/>
      <c r="C44" s="201"/>
      <c r="D44" s="202"/>
      <c r="F44" s="201"/>
      <c r="G44" s="201"/>
      <c r="H44" s="201"/>
      <c r="I44" s="201"/>
      <c r="J44" s="201"/>
      <c r="K44" s="201"/>
      <c r="L44" s="201"/>
    </row>
    <row r="45" spans="1:17" ht="12.75">
      <c r="A45" s="192"/>
      <c r="B45" s="201"/>
      <c r="C45" s="201"/>
      <c r="D45" s="202"/>
      <c r="F45" s="201"/>
      <c r="G45" s="201"/>
      <c r="H45" s="201"/>
      <c r="I45" s="201"/>
      <c r="J45" s="201"/>
      <c r="K45" s="201"/>
      <c r="L45" s="201"/>
    </row>
    <row r="46" spans="1:17" ht="12.75">
      <c r="A46" s="192"/>
      <c r="B46" s="201"/>
      <c r="C46" s="201"/>
      <c r="D46" s="202"/>
      <c r="F46" s="201"/>
      <c r="G46" s="201"/>
      <c r="H46" s="201"/>
      <c r="I46" s="201"/>
      <c r="J46" s="201"/>
      <c r="K46" s="201"/>
      <c r="L46" s="201"/>
    </row>
    <row r="47" spans="1:17" ht="15">
      <c r="A47" s="192"/>
      <c r="B47" s="127"/>
      <c r="C47" s="201"/>
      <c r="D47" s="202"/>
      <c r="F47" s="201"/>
      <c r="G47" s="201"/>
      <c r="H47" s="201"/>
      <c r="I47" s="201"/>
      <c r="J47" s="201"/>
      <c r="K47" s="201"/>
      <c r="L47" s="201"/>
    </row>
    <row r="48" spans="1:17" ht="15">
      <c r="B48" s="127"/>
      <c r="C48" s="127"/>
      <c r="D48" s="129"/>
      <c r="F48" s="127"/>
      <c r="G48" s="127"/>
      <c r="H48" s="127"/>
      <c r="I48" s="127"/>
      <c r="J48" s="127"/>
      <c r="K48" s="127"/>
      <c r="L48" s="127"/>
    </row>
    <row r="49" spans="1:12" ht="15">
      <c r="B49" s="127"/>
      <c r="C49" s="127"/>
      <c r="D49" s="129"/>
      <c r="F49" s="127"/>
      <c r="G49" s="127"/>
      <c r="H49" s="127"/>
      <c r="I49" s="127"/>
      <c r="J49" s="127"/>
      <c r="K49" s="127"/>
      <c r="L49" s="127"/>
    </row>
    <row r="50" spans="1:12" ht="15">
      <c r="B50" s="127"/>
      <c r="C50" s="127"/>
      <c r="D50" s="129"/>
      <c r="F50" s="127"/>
      <c r="G50" s="127"/>
      <c r="H50" s="127"/>
      <c r="I50" s="127"/>
      <c r="J50" s="127"/>
      <c r="K50" s="127"/>
      <c r="L50" s="127"/>
    </row>
    <row r="51" spans="1:12" ht="15">
      <c r="B51" s="127"/>
      <c r="C51" s="127"/>
      <c r="D51" s="129"/>
      <c r="F51" s="127"/>
      <c r="G51" s="127"/>
      <c r="H51" s="127"/>
      <c r="I51" s="127"/>
      <c r="J51" s="127"/>
      <c r="K51" s="127"/>
      <c r="L51" s="127"/>
    </row>
    <row r="52" spans="1:12" ht="15">
      <c r="B52" s="127"/>
      <c r="C52" s="127"/>
      <c r="D52" s="129"/>
      <c r="F52" s="127"/>
      <c r="G52" s="127"/>
      <c r="H52" s="127"/>
      <c r="I52" s="127"/>
      <c r="J52" s="127"/>
      <c r="K52" s="127"/>
      <c r="L52" s="127"/>
    </row>
    <row r="53" spans="1:12" ht="15">
      <c r="B53" s="127"/>
      <c r="C53" s="127"/>
      <c r="D53" s="129"/>
      <c r="F53" s="127"/>
      <c r="G53" s="127"/>
      <c r="H53" s="127"/>
      <c r="I53" s="127"/>
      <c r="J53" s="127"/>
      <c r="K53" s="127"/>
      <c r="L53" s="127"/>
    </row>
    <row r="59" spans="1:12">
      <c r="A59" s="192"/>
    </row>
    <row r="75" spans="1:12" ht="12.75">
      <c r="A75" s="192"/>
      <c r="B75" s="192"/>
      <c r="C75" s="192"/>
      <c r="D75" s="193"/>
      <c r="F75" s="192"/>
      <c r="G75" s="192"/>
      <c r="H75" s="192"/>
      <c r="I75" s="192"/>
      <c r="J75" s="192"/>
      <c r="K75" s="192"/>
      <c r="L75" s="192"/>
    </row>
  </sheetData>
  <mergeCells count="4">
    <mergeCell ref="C3:D3"/>
    <mergeCell ref="H3:I3"/>
    <mergeCell ref="K3:L3"/>
    <mergeCell ref="Q11:S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06M 2021_BALANCE</vt:lpstr>
      <vt:lpstr>06M 2021_CUENTA_RDOS</vt:lpstr>
      <vt:lpstr>06M 2021_RDOS_UNIDADES_NEGOCIO</vt:lpstr>
      <vt:lpstr>2T 2021_RDOS_UNIDADES_NEGOCIO</vt:lpstr>
      <vt:lpstr>Evolución Trimestral</vt:lpstr>
      <vt:lpstr>Primas y resultados por países</vt:lpstr>
      <vt:lpstr>Datos regionales por ramos</vt:lpstr>
      <vt:lpstr>Consensus vs Actual</vt:lpstr>
      <vt:lpstr>'06M 2021_BALANCE'!Área_de_impresión</vt:lpstr>
      <vt:lpstr>'06M 2021_CUENTA_RDOS'!Área_de_impresión</vt:lpstr>
      <vt:lpstr>'06M 2021_RDOS_UNIDADES_NEGOCIO'!Área_de_impresión</vt:lpstr>
      <vt:lpstr>'2T 2021_RDOS_UNIDADES_NEGOCIO'!Área_de_impresión</vt:lpstr>
      <vt:lpstr>'Consensus vs Actual'!Área_de_impresión</vt:lpstr>
      <vt:lpstr>'Datos regionales por ramos'!Área_de_impresión</vt:lpstr>
      <vt:lpstr>'Evolución Trimestral'!Área_de_impresión</vt:lpstr>
      <vt:lpstr>'Primas y resultados por países'!Área_de_impresión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2021-07-21T16:32:27Z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