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defaultThemeVersion="124226"/>
  <xr:revisionPtr revIDLastSave="0" documentId="13_ncr:1_{889B43FB-8E53-4E49-B3FA-593CB73314FA}" xr6:coauthVersionLast="44" xr6:coauthVersionMax="45" xr10:uidLastSave="{00000000-0000-0000-0000-000000000000}"/>
  <bookViews>
    <workbookView xWindow="-28920" yWindow="-120" windowWidth="29040" windowHeight="15840" tabRatio="781" activeTab="8" xr2:uid="{00000000-000D-0000-FFFF-FFFF00000000}"/>
  </bookViews>
  <sheets>
    <sheet name="Index" sheetId="75" r:id="rId1"/>
    <sheet name="06M 2021_BS" sheetId="67" r:id="rId2"/>
    <sheet name="06M 2021_Con P&amp;L" sheetId="68" r:id="rId3"/>
    <sheet name="06M 2021_P&amp;L by BU" sheetId="79" r:id="rId4"/>
    <sheet name="2Q 2021_P&amp;L by BU" sheetId="83" r:id="rId5"/>
    <sheet name="Quarterly standalone" sheetId="76" r:id="rId6"/>
    <sheet name="Prem &amp; Attr. Result by Country" sheetId="77" r:id="rId7"/>
    <sheet name="Regional Data by Segments" sheetId="80" r:id="rId8"/>
    <sheet name="Consensus vs Actual" sheetId="82" r:id="rId9"/>
  </sheets>
  <externalReferences>
    <externalReference r:id="rId10"/>
    <externalReference r:id="rId11"/>
    <externalReference r:id="rId12"/>
    <externalReference r:id="rId13"/>
  </externalReference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hidden="1">#REF!</definedName>
    <definedName name="_Order1" hidden="1">255</definedName>
    <definedName name="_Order2" hidden="1">255</definedName>
    <definedName name="actual_year" hidden="1">'[1]Output1.cuadros resumen'!$G$6</definedName>
    <definedName name="AHORRO" localSheetId="3" hidden="1">{"'transportes'!$A$3:$K$28"}</definedName>
    <definedName name="AHORRO" localSheetId="4" hidden="1">{"'transportes'!$A$3:$K$28"}</definedName>
    <definedName name="AHORRO" localSheetId="8" hidden="1">{"'transportes'!$A$3:$K$28"}</definedName>
    <definedName name="AHORRO" localSheetId="5" hidden="1">{"'transportes'!$A$3:$K$28"}</definedName>
    <definedName name="AHORRO" localSheetId="7" hidden="1">{"'transportes'!$A$3:$K$28"}</definedName>
    <definedName name="AHORRO" hidden="1">{"'transportes'!$A$3:$K$28"}</definedName>
    <definedName name="_xlnm.Print_Area" localSheetId="1">'06M 2021_BS'!$B$1:$XFD$76</definedName>
    <definedName name="_xlnm.Print_Area" localSheetId="2">'06M 2021_Con P&amp;L'!$B$1:$XFD$70</definedName>
    <definedName name="_xlnm.Print_Area" localSheetId="3">'06M 2021_P&amp;L by BU'!$B$1:$W$41</definedName>
    <definedName name="_xlnm.Print_Area" localSheetId="4">'2Q 2021_P&amp;L by BU'!$B$1:$W$35</definedName>
    <definedName name="_xlnm.Print_Area" localSheetId="8">'Consensus vs Actual'!$A$1:$N$38</definedName>
    <definedName name="_xlnm.Print_Area" localSheetId="6">'Prem &amp; Attr. Result by Country'!$B$1:$U$84</definedName>
    <definedName name="_xlnm.Print_Area" localSheetId="5">'Quarterly standalone'!$B$1:$L$84</definedName>
    <definedName name="_xlnm.Print_Area" localSheetId="7">'Regional Data by Segments'!$B$2:$N$51</definedName>
    <definedName name="dd" localSheetId="2" hidden="1">#REF!</definedName>
    <definedName name="dd" localSheetId="3" hidden="1">#REF!</definedName>
    <definedName name="dd" localSheetId="4" hidden="1">#REF!</definedName>
    <definedName name="dd" localSheetId="5" hidden="1">#REF!</definedName>
    <definedName name="dd" hidden="1">#REF!</definedName>
    <definedName name="ee" localSheetId="3" hidden="1">{"'transportes'!$A$3:$K$28"}</definedName>
    <definedName name="ee" localSheetId="4" hidden="1">{"'transportes'!$A$3:$K$28"}</definedName>
    <definedName name="ee" localSheetId="8" hidden="1">{"'transportes'!$A$3:$K$28"}</definedName>
    <definedName name="ee" localSheetId="5" hidden="1">{"'transportes'!$A$3:$K$28"}</definedName>
    <definedName name="ee" localSheetId="7" hidden="1">{"'transportes'!$A$3:$K$28"}</definedName>
    <definedName name="ee" hidden="1">{"'transportes'!$A$3:$K$28"}</definedName>
    <definedName name="ff" localSheetId="3" hidden="1">{"'transportes'!$A$3:$K$28"}</definedName>
    <definedName name="ff" localSheetId="4" hidden="1">{"'transportes'!$A$3:$K$28"}</definedName>
    <definedName name="ff" localSheetId="8" hidden="1">{"'transportes'!$A$3:$K$28"}</definedName>
    <definedName name="ff" localSheetId="5" hidden="1">{"'transportes'!$A$3:$K$28"}</definedName>
    <definedName name="ff" localSheetId="7" hidden="1">{"'transportes'!$A$3:$K$28"}</definedName>
    <definedName name="ff" hidden="1">{"'transportes'!$A$3:$K$28"}</definedName>
    <definedName name="FG" localSheetId="3" hidden="1">{"'transportes'!$A$3:$K$28"}</definedName>
    <definedName name="FG" localSheetId="4" hidden="1">{"'transportes'!$A$3:$K$28"}</definedName>
    <definedName name="FG" localSheetId="8" hidden="1">{"'transportes'!$A$3:$K$28"}</definedName>
    <definedName name="FG" localSheetId="5" hidden="1">{"'transportes'!$A$3:$K$28"}</definedName>
    <definedName name="FG" localSheetId="7" hidden="1">{"'transportes'!$A$3:$K$28"}</definedName>
    <definedName name="FG" hidden="1">{"'transportes'!$A$3:$K$28"}</definedName>
    <definedName name="HTML_CodePage" hidden="1">1252</definedName>
    <definedName name="HTML_Control" localSheetId="3" hidden="1">{"'transportes'!$A$3:$K$28"}</definedName>
    <definedName name="HTML_Control" localSheetId="4" hidden="1">{"'transportes'!$A$3:$K$28"}</definedName>
    <definedName name="HTML_Control" localSheetId="8" hidden="1">{"'transportes'!$A$3:$K$28"}</definedName>
    <definedName name="HTML_Control" localSheetId="5" hidden="1">{"'transportes'!$A$3:$K$28"}</definedName>
    <definedName name="HTML_Control" localSheetId="7" hidden="1">{"'transportes'!$A$3:$K$28"}</definedName>
    <definedName name="HTML_Control" hidden="1">{"'transportes'!$A$3:$K$28"}</definedName>
    <definedName name="HTML_Description" hidden="1">""</definedName>
    <definedName name="HTML_Email" hidden="1">""</definedName>
    <definedName name="HTML_Header" hidden="1">"transportes"</definedName>
    <definedName name="HTML_LastUpdate" hidden="1">"19/03/97"</definedName>
    <definedName name="HTML_LineAfter" hidden="1">FALSE</definedName>
    <definedName name="HTML_LineBefore" hidden="1">FALSE</definedName>
    <definedName name="HTML_Name" hidden="1">"pc13"</definedName>
    <definedName name="HTML_OBDlg2" hidden="1">TRUE</definedName>
    <definedName name="HTML_OBDlg4" hidden="1">TRUE</definedName>
    <definedName name="HTML_OS" hidden="1">0</definedName>
    <definedName name="HTML_PathFile" hidden="1">"C:\Mis documentos\ue.trans.htm"</definedName>
    <definedName name="HTML_Title" hidden="1">"Europa-  primas"</definedName>
    <definedName name="IDIOMA" localSheetId="8">[2]Traducciones!$A:$C</definedName>
    <definedName name="IDIOMA">[3]Traducciones!$A:$C</definedName>
    <definedName name="LATAM" localSheetId="3" hidden="1">{"'transportes'!$A$3:$K$28"}</definedName>
    <definedName name="LATAM" localSheetId="4" hidden="1">{"'transportes'!$A$3:$K$28"}</definedName>
    <definedName name="LATAM" localSheetId="8" hidden="1">{"'transportes'!$A$3:$K$28"}</definedName>
    <definedName name="LATAM" localSheetId="5" hidden="1">{"'transportes'!$A$3:$K$28"}</definedName>
    <definedName name="LATAM" localSheetId="7" hidden="1">{"'transportes'!$A$3:$K$28"}</definedName>
    <definedName name="LATAM" hidden="1">{"'transportes'!$A$3:$K$28"}</definedName>
    <definedName name="Mutua" localSheetId="3" hidden="1">{"'transportes'!$A$3:$K$28"}</definedName>
    <definedName name="Mutua" localSheetId="4" hidden="1">{"'transportes'!$A$3:$K$28"}</definedName>
    <definedName name="Mutua" localSheetId="8" hidden="1">{"'transportes'!$A$3:$K$28"}</definedName>
    <definedName name="Mutua" localSheetId="5" hidden="1">{"'transportes'!$A$3:$K$28"}</definedName>
    <definedName name="Mutua" localSheetId="7" hidden="1">{"'transportes'!$A$3:$K$28"}</definedName>
    <definedName name="Mutua" hidden="1">{"'transportes'!$A$3:$K$28"}</definedName>
    <definedName name="prev_year" hidden="1">'[1]Output1.cuadros resumen'!$E$6</definedName>
    <definedName name="solver_lin" hidden="1">0</definedName>
    <definedName name="solver_num" hidden="1">2</definedName>
    <definedName name="solver_rel1" hidden="1">3</definedName>
    <definedName name="solver_rel2" hidden="1">1</definedName>
    <definedName name="solver_rhs1" hidden="1">9.11</definedName>
    <definedName name="solver_rhs2" hidden="1">9.12</definedName>
    <definedName name="solver_tmp" hidden="1">9.12</definedName>
    <definedName name="solver_typ" hidden="1">3</definedName>
    <definedName name="solver_val" hidden="1">32.425</definedName>
    <definedName name="xx" localSheetId="3" hidden="1">{"'transportes'!$A$3:$K$28"}</definedName>
    <definedName name="xx" localSheetId="4" hidden="1">{"'transportes'!$A$3:$K$28"}</definedName>
    <definedName name="xx" localSheetId="8" hidden="1">{"'transportes'!$A$3:$K$28"}</definedName>
    <definedName name="xx" localSheetId="5" hidden="1">{"'transportes'!$A$3:$K$28"}</definedName>
    <definedName name="xx" localSheetId="7" hidden="1">{"'transportes'!$A$3:$K$28"}</definedName>
    <definedName name="xx" hidden="1">{"'transportes'!$A$3:$K$28"}</definedName>
    <definedName name="year" localSheetId="2" hidden="1">#REF!</definedName>
    <definedName name="year" localSheetId="3" hidden="1">#REF!</definedName>
    <definedName name="year" localSheetId="4" hidden="1">#REF!</definedName>
    <definedName name="year" localSheetId="5" hidden="1">#REF!</definedName>
    <definedName name="year" hidden="1">#REF!</definedName>
    <definedName name="Z_10847F0B_B3BF_4088_8056_07507CD5D043_.wvu.Rows" localSheetId="2" hidden="1">#REF!</definedName>
    <definedName name="Z_10847F0B_B3BF_4088_8056_07507CD5D043_.wvu.Rows" localSheetId="3" hidden="1">#REF!</definedName>
    <definedName name="Z_10847F0B_B3BF_4088_8056_07507CD5D043_.wvu.Rows" localSheetId="4" hidden="1">#REF!</definedName>
    <definedName name="Z_10847F0B_B3BF_4088_8056_07507CD5D043_.wvu.Rows" localSheetId="5" hidden="1">#REF!</definedName>
    <definedName name="Z_10847F0B_B3BF_4088_8056_07507CD5D043_.wvu.Rows" hidden="1">#REF!</definedName>
    <definedName name="Z_1127349E_5961_487A_B6CB_8D975B273469_.wvu.PrintArea" localSheetId="2" hidden="1">#REF!</definedName>
    <definedName name="Z_1127349E_5961_487A_B6CB_8D975B273469_.wvu.PrintArea" localSheetId="3" hidden="1">#REF!</definedName>
    <definedName name="Z_1127349E_5961_487A_B6CB_8D975B273469_.wvu.PrintArea" localSheetId="4" hidden="1">#REF!</definedName>
    <definedName name="Z_1127349E_5961_487A_B6CB_8D975B273469_.wvu.PrintArea" localSheetId="5" hidden="1">#REF!</definedName>
    <definedName name="Z_1127349E_5961_487A_B6CB_8D975B273469_.wvu.PrintArea" hidden="1">#REF!</definedName>
    <definedName name="Z_477B8045_2293_11D4_BD73_00AA0035C3B2_.wvu.Rows" localSheetId="2" hidden="1">#REF!</definedName>
    <definedName name="Z_477B8045_2293_11D4_BD73_00AA0035C3B2_.wvu.Rows" localSheetId="3" hidden="1">#REF!</definedName>
    <definedName name="Z_477B8045_2293_11D4_BD73_00AA0035C3B2_.wvu.Rows" localSheetId="4" hidden="1">#REF!</definedName>
    <definedName name="Z_477B8045_2293_11D4_BD73_00AA0035C3B2_.wvu.Rows" localSheetId="5" hidden="1">#REF!</definedName>
    <definedName name="Z_477B8045_2293_11D4_BD73_00AA0035C3B2_.wvu.Rows" hidden="1">#REF!</definedName>
    <definedName name="Z_7BBA15C1_24F4_11D4_9FF6_00AA006C0512_.wvu.Cols" localSheetId="2" hidden="1">#REF!</definedName>
    <definedName name="Z_7BBA15C1_24F4_11D4_9FF6_00AA006C0512_.wvu.Cols" localSheetId="3" hidden="1">#REF!</definedName>
    <definedName name="Z_7BBA15C1_24F4_11D4_9FF6_00AA006C0512_.wvu.Cols" localSheetId="4" hidden="1">#REF!</definedName>
    <definedName name="Z_7BBA15C1_24F4_11D4_9FF6_00AA006C0512_.wvu.Cols" localSheetId="5" hidden="1">#REF!</definedName>
    <definedName name="Z_7BBA15C1_24F4_11D4_9FF6_00AA006C0512_.wvu.Cols" hidden="1">#REF!</definedName>
    <definedName name="Z_8BEBE25C_D1C3_11D5_B324_00AA006C04DF_.wvu.Rows" localSheetId="2" hidden="1">'[4]ACTIVO EXPORT TREB'!#REF!</definedName>
    <definedName name="Z_8BEBE25C_D1C3_11D5_B324_00AA006C04DF_.wvu.Rows" localSheetId="3" hidden="1">'[4]ACTIVO EXPORT TREB'!#REF!</definedName>
    <definedName name="Z_8BEBE25C_D1C3_11D5_B324_00AA006C04DF_.wvu.Rows" localSheetId="4" hidden="1">'[4]ACTIVO EXPORT TREB'!#REF!</definedName>
    <definedName name="Z_8BEBE25C_D1C3_11D5_B324_00AA006C04DF_.wvu.Rows" hidden="1">'[4]ACTIVO EXPORT TREB'!#REF!</definedName>
    <definedName name="Z_9A519564_2C41_11D2_BECE_00AA006B9ED7_.wvu.Cols" localSheetId="2" hidden="1">#REF!</definedName>
    <definedName name="Z_9A519564_2C41_11D2_BECE_00AA006B9ED7_.wvu.Cols" localSheetId="3" hidden="1">#REF!</definedName>
    <definedName name="Z_9A519564_2C41_11D2_BECE_00AA006B9ED7_.wvu.Cols" localSheetId="4" hidden="1">#REF!</definedName>
    <definedName name="Z_9A519564_2C41_11D2_BECE_00AA006B9ED7_.wvu.Cols" localSheetId="5" hidden="1">#REF!</definedName>
    <definedName name="Z_9A519564_2C41_11D2_BECE_00AA006B9ED7_.wvu.Cols" hidden="1">#REF!</definedName>
    <definedName name="Z_A2EB647E_0B1C_496F_83BE_16818048CEDA_.wvu.Rows" localSheetId="2" hidden="1">#REF!</definedName>
    <definedName name="Z_A2EB647E_0B1C_496F_83BE_16818048CEDA_.wvu.Rows" localSheetId="3" hidden="1">#REF!</definedName>
    <definedName name="Z_A2EB647E_0B1C_496F_83BE_16818048CEDA_.wvu.Rows" localSheetId="4" hidden="1">#REF!</definedName>
    <definedName name="Z_A2EB647E_0B1C_496F_83BE_16818048CEDA_.wvu.Rows" localSheetId="5" hidden="1">#REF!</definedName>
    <definedName name="Z_A2EB647E_0B1C_496F_83BE_16818048CEDA_.wvu.Rows" hidden="1">#REF!</definedName>
    <definedName name="Z_E8E6AF44_2C4A_11D2_AAB4_00AA006B8FE5_.wvu.Cols" localSheetId="2" hidden="1">#REF!</definedName>
    <definedName name="Z_E8E6AF44_2C4A_11D2_AAB4_00AA006B8FE5_.wvu.Cols" localSheetId="3" hidden="1">#REF!</definedName>
    <definedName name="Z_E8E6AF44_2C4A_11D2_AAB4_00AA006B8FE5_.wvu.Cols" localSheetId="4" hidden="1">#REF!</definedName>
    <definedName name="Z_E8E6AF44_2C4A_11D2_AAB4_00AA006B8FE5_.wvu.Cols" localSheetId="5" hidden="1">#REF!</definedName>
    <definedName name="Z_E8E6AF44_2C4A_11D2_AAB4_00AA006B8FE5_.wvu.Cols" hidden="1">#REF!</definedName>
    <definedName name="Z_FE38714C_8C8F_11D3_BE50_00AA006C0512_.wvu.Rows" localSheetId="2" hidden="1">#REF!,#REF!</definedName>
    <definedName name="Z_FE38714C_8C8F_11D3_BE50_00AA006C0512_.wvu.Rows" localSheetId="3" hidden="1">#REF!,#REF!</definedName>
    <definedName name="Z_FE38714C_8C8F_11D3_BE50_00AA006C0512_.wvu.Rows" localSheetId="4" hidden="1">#REF!,#REF!</definedName>
    <definedName name="Z_FE38714C_8C8F_11D3_BE50_00AA006C0512_.wvu.Rows" localSheetId="5" hidden="1">#REF!,#REF!</definedName>
    <definedName name="Z_FE38714C_8C8F_11D3_BE50_00AA006C0512_.wvu.Rows" hidden="1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9" i="83" l="1"/>
  <c r="U29" i="83"/>
  <c r="T29" i="83"/>
  <c r="S29" i="83"/>
  <c r="R29" i="83"/>
  <c r="Q29" i="83"/>
  <c r="P29" i="83"/>
  <c r="O29" i="83"/>
  <c r="N29" i="83"/>
  <c r="M29" i="83"/>
  <c r="L29" i="83"/>
  <c r="K29" i="83"/>
  <c r="J29" i="83"/>
  <c r="I29" i="83"/>
  <c r="H29" i="83"/>
  <c r="G29" i="83"/>
  <c r="F29" i="83"/>
  <c r="E29" i="83"/>
  <c r="D29" i="83"/>
  <c r="C29" i="83"/>
  <c r="V29" i="79"/>
  <c r="U29" i="79"/>
  <c r="T29" i="79"/>
  <c r="S29" i="79"/>
  <c r="R29" i="79"/>
  <c r="Q29" i="79"/>
  <c r="P29" i="79"/>
  <c r="O29" i="79"/>
  <c r="N29" i="79"/>
  <c r="M29" i="79"/>
  <c r="L29" i="79"/>
  <c r="K29" i="79"/>
  <c r="J29" i="79"/>
  <c r="I29" i="79"/>
  <c r="H29" i="79"/>
  <c r="G29" i="79"/>
  <c r="F29" i="79"/>
  <c r="E29" i="79"/>
  <c r="D29" i="79"/>
  <c r="C29" i="79"/>
  <c r="B2" i="83" l="1"/>
  <c r="F4" i="82" l="1"/>
  <c r="B2" i="80" l="1"/>
  <c r="B2" i="79" l="1"/>
  <c r="B2" i="77"/>
  <c r="B2" i="68"/>
  <c r="B2" i="67"/>
  <c r="B2" i="76"/>
</calcChain>
</file>

<file path=xl/sharedStrings.xml><?xml version="1.0" encoding="utf-8"?>
<sst xmlns="http://schemas.openxmlformats.org/spreadsheetml/2006/main" count="644" uniqueCount="254">
  <si>
    <t>IBERIA</t>
  </si>
  <si>
    <t>MAPFRE ASISTENCIA</t>
  </si>
  <si>
    <t>Non-controlling interests</t>
  </si>
  <si>
    <t>Net result</t>
  </si>
  <si>
    <t>Combined ratio</t>
  </si>
  <si>
    <t>Expense ratio</t>
  </si>
  <si>
    <t>Loss ratio</t>
  </si>
  <si>
    <t>NORTH AMERICA</t>
  </si>
  <si>
    <t>BRAZIL</t>
  </si>
  <si>
    <t>LATAM NORTH</t>
  </si>
  <si>
    <t>LATAM SOUTH</t>
  </si>
  <si>
    <t>TOTAL ASSETS</t>
  </si>
  <si>
    <t>II. Financial investments</t>
  </si>
  <si>
    <t>III. Tax receivables</t>
  </si>
  <si>
    <t>A) INTANGIBLE ASSETS</t>
  </si>
  <si>
    <t>I. Goodwill</t>
  </si>
  <si>
    <t>II. Other intangible assets</t>
  </si>
  <si>
    <t>B) PROPERTY, PLANT AND EQUIPMENT</t>
  </si>
  <si>
    <t>II. Other property, plant and equipment</t>
  </si>
  <si>
    <t>C) INVESTMENTS</t>
  </si>
  <si>
    <t>III. Investments recorded by applying the equity method</t>
  </si>
  <si>
    <t>IV. Deposits established for accepted reinsurance</t>
  </si>
  <si>
    <t>V. Other investments</t>
  </si>
  <si>
    <t>D) INVESTMENTS ON BEHALF OF LIFE INSURANCE POLICYHOLDERS BEARING THE INVESTMENT RISK</t>
  </si>
  <si>
    <t>E) INVENTORIES</t>
  </si>
  <si>
    <t>F) PARTICIPATION OF REINSURANCE IN TECHNICAL PROVISIONS</t>
  </si>
  <si>
    <t>G) DEFERRED TAX ASSETS</t>
  </si>
  <si>
    <t>H) RECEIVABLES</t>
  </si>
  <si>
    <t>I. Receivables on direct insurance and co-insurance operations</t>
  </si>
  <si>
    <t>II. Receivables on reinsurance operations</t>
  </si>
  <si>
    <t>IV. Corporate and other receivables</t>
  </si>
  <si>
    <t>V. Shareholders, called capital</t>
  </si>
  <si>
    <t>I) CASH</t>
  </si>
  <si>
    <t>J) ACCRUAL ADJUSTMENTS</t>
  </si>
  <si>
    <t>K) OTHER ASSETS</t>
  </si>
  <si>
    <t>L) NON-CURRENT ASSETS HELD FOR SALE AND FROM DISCONTINUED OPERATIONS</t>
  </si>
  <si>
    <t xml:space="preserve"> 1. Tax on profits receivable</t>
  </si>
  <si>
    <t xml:space="preserve"> 2. Other tax receivables</t>
  </si>
  <si>
    <t xml:space="preserve"> 3. Trading portfolio</t>
  </si>
  <si>
    <t xml:space="preserve"> 2. Available-for-sale portfolio</t>
  </si>
  <si>
    <t xml:space="preserve"> 1. Held-to-maturity portfolio</t>
  </si>
  <si>
    <t>VI. Tax liabilities</t>
  </si>
  <si>
    <t>TOTAL LIABILITIES AND EQUITY</t>
  </si>
  <si>
    <t>A) EQUITY</t>
  </si>
  <si>
    <t>I. Paid-up capital</t>
  </si>
  <si>
    <t>II. Share premium</t>
  </si>
  <si>
    <t>III. Reserves</t>
  </si>
  <si>
    <t>IV. Interim dividend</t>
  </si>
  <si>
    <t>V. Treasury Stock</t>
  </si>
  <si>
    <t>VI. Result attributable to controlling company</t>
  </si>
  <si>
    <t>VII. Other equity instruments</t>
  </si>
  <si>
    <t>VIII. Valuation change adjustments</t>
  </si>
  <si>
    <t>IX. Currency conversion differences</t>
  </si>
  <si>
    <t>Equity attributable to the controlling company’s shareholders</t>
  </si>
  <si>
    <t>B) SUBORDINATED LIABILITIES</t>
  </si>
  <si>
    <t>C) TECHNICAL PROVISIONS</t>
  </si>
  <si>
    <t>I. Provisions for unearned premiums and unexpired risks</t>
  </si>
  <si>
    <t>II. Provisions for life insurance</t>
  </si>
  <si>
    <t>III. Provision for outstanding claims</t>
  </si>
  <si>
    <t>IV. Other technical provisions</t>
  </si>
  <si>
    <t>D) TECHNICAL PROVISIONS FOR LIFE INSURANCE WHERE POLICYHOLDERS BEAR THE INVESTMENT RISK</t>
  </si>
  <si>
    <t>E) PROVISIONS FOR RISKS AND EXPENSES</t>
  </si>
  <si>
    <t>F) DEPOSITS RECEIVED ON CEDED AND RETROCEDED REINSURANCE</t>
  </si>
  <si>
    <t>G) DEFERRED TAX LIABILITIES</t>
  </si>
  <si>
    <t>H) DEBT</t>
  </si>
  <si>
    <t>I. Issue of debentures and other negotiable securities</t>
  </si>
  <si>
    <t>II. Due to credit institutions</t>
  </si>
  <si>
    <t>III. Other financial liabilities</t>
  </si>
  <si>
    <t>IV. Due on direct insurance and co-insurance operations</t>
  </si>
  <si>
    <t>V. Due on reinsurance operations</t>
  </si>
  <si>
    <t>1. Tax on profits to be paid</t>
  </si>
  <si>
    <t>2. Other tax liabilities</t>
  </si>
  <si>
    <t>VII. Other debts</t>
  </si>
  <si>
    <t>I) ACCRUAL ADJUSTMENTS</t>
  </si>
  <si>
    <t>J) LIABILITIES LINKED TO NON-CURRENT ASSETS HELD FOR SALE AND FROM DISCONTINUED OPERATIONS</t>
  </si>
  <si>
    <t>I. REVENUE FROM INSURANCE BUSINESS</t>
  </si>
  <si>
    <t>II. INSURANCE BUSINESS EXPENSES</t>
  </si>
  <si>
    <t>III. OTHER ACTIVITIES</t>
  </si>
  <si>
    <t>TOTAL REVENUE FROM INSURANCE BUSINESS</t>
  </si>
  <si>
    <t>TOTAL EXPENSES FROM INSURANCE BUSINESS</t>
  </si>
  <si>
    <t>RESULT FROM THE INSURANCE BUSINESS</t>
  </si>
  <si>
    <t xml:space="preserve">  a) Written premiums, direct insurance</t>
  </si>
  <si>
    <t xml:space="preserve">  b) Premiums from accepted reinsurance</t>
  </si>
  <si>
    <t xml:space="preserve">  c) Premiums from ceded reinsurance</t>
  </si>
  <si>
    <t xml:space="preserve">  d) Variations in provisions for unearned premiums and unexpired risks</t>
  </si>
  <si>
    <t xml:space="preserve">    Direct insurance</t>
  </si>
  <si>
    <t xml:space="preserve">    Accepted reinsurance</t>
  </si>
  <si>
    <t xml:space="preserve">    Ceded reinsurance</t>
  </si>
  <si>
    <t xml:space="preserve"> 2. Share in profits from equity-accounted companies</t>
  </si>
  <si>
    <t xml:space="preserve"> 3. Revenue from investments</t>
  </si>
  <si>
    <t xml:space="preserve">  a) From operations</t>
  </si>
  <si>
    <t xml:space="preserve">  b) From equity</t>
  </si>
  <si>
    <t xml:space="preserve"> 5. Other technical revenue</t>
  </si>
  <si>
    <t xml:space="preserve"> 6. Other non-technical revenue</t>
  </si>
  <si>
    <t xml:space="preserve"> 7. Positive foreign exchange differences</t>
  </si>
  <si>
    <t xml:space="preserve"> 8. Reversal of the asset impairment provision</t>
  </si>
  <si>
    <t xml:space="preserve"> 1. Incurred claims for the year, net</t>
  </si>
  <si>
    <t xml:space="preserve">  a) Claims paid and variation in provision for claims, net</t>
  </si>
  <si>
    <t xml:space="preserve">   Direct insurance</t>
  </si>
  <si>
    <t xml:space="preserve">   Accepted reinsurance</t>
  </si>
  <si>
    <t xml:space="preserve">   Ceded reinsurance</t>
  </si>
  <si>
    <t xml:space="preserve">  b) Claims-related expenses</t>
  </si>
  <si>
    <t xml:space="preserve"> 2. Variation in other technical provisions, net</t>
  </si>
  <si>
    <t xml:space="preserve"> 3. Profit sharing and returned premiums</t>
  </si>
  <si>
    <t xml:space="preserve"> 4. Net operating expenses</t>
  </si>
  <si>
    <t xml:space="preserve">  a) Acquisition expenses</t>
  </si>
  <si>
    <t xml:space="preserve">  b) Administration expenses</t>
  </si>
  <si>
    <t xml:space="preserve">  c) Commissions and participation in reinsurance</t>
  </si>
  <si>
    <t xml:space="preserve"> 5. Share in losses from equity-accounted companies</t>
  </si>
  <si>
    <t xml:space="preserve">  b) From equity and financial accounts</t>
  </si>
  <si>
    <t xml:space="preserve"> 8. Other technical expenses</t>
  </si>
  <si>
    <t xml:space="preserve"> 9. Other non-technical expenses</t>
  </si>
  <si>
    <t xml:space="preserve"> 10. Negative foreign exchange differences</t>
  </si>
  <si>
    <t xml:space="preserve"> 11. Allowance to the asset impairment provision</t>
  </si>
  <si>
    <t xml:space="preserve"> 1. Operating revenue</t>
  </si>
  <si>
    <t xml:space="preserve"> 2. Operating expenses</t>
  </si>
  <si>
    <t xml:space="preserve"> 4. Results from non-controlling interests</t>
  </si>
  <si>
    <t xml:space="preserve">  a) Share in profits from equity-accounted companies</t>
  </si>
  <si>
    <t xml:space="preserve">  b) Share in losses from equity-accounted companies</t>
  </si>
  <si>
    <t xml:space="preserve"> 5. Reversal of asset impairment provision</t>
  </si>
  <si>
    <t>RESULT FROM OTHER ACTIVITIES</t>
  </si>
  <si>
    <t>IV. RESULT ON RESTATEMENT OF FINANCIAL ACCOUNTS</t>
  </si>
  <si>
    <t>V. RESULT BEFORE TAXES FROM ONGOING OPERATIONS</t>
  </si>
  <si>
    <t>VII. RESULT AFTER TAX FROM ONGOING OPERATIONS</t>
  </si>
  <si>
    <t>VIII. RESULT AFTER TAX FROM DISCONTINUED OPERATIONS</t>
  </si>
  <si>
    <t>IX. RESULT FOR THE FINANCIAL YEAR</t>
  </si>
  <si>
    <t xml:space="preserve"> 6. Allowance to the asset impairment provision</t>
  </si>
  <si>
    <t xml:space="preserve"> 7. Result from the disposal of non-current assets classified as held for sale, not included in discontinued operations</t>
  </si>
  <si>
    <t xml:space="preserve">  b) Financial expenses</t>
  </si>
  <si>
    <t xml:space="preserve"> 1. Attributable to non-controlling interests</t>
  </si>
  <si>
    <t xml:space="preserve"> 2. Attributable to the controlling company</t>
  </si>
  <si>
    <t xml:space="preserve">  a) Financial income</t>
  </si>
  <si>
    <t xml:space="preserve"> 3. Net financial income</t>
  </si>
  <si>
    <t xml:space="preserve">Consolidated Balance Sheet </t>
  </si>
  <si>
    <t>Consolidated Profit &amp; Loss</t>
  </si>
  <si>
    <t>Profit &amp; Loss by Business Unit</t>
  </si>
  <si>
    <t>--</t>
  </si>
  <si>
    <t>Jan.-Mar.</t>
  </si>
  <si>
    <t>Apr.-Jun.</t>
  </si>
  <si>
    <t>Jul.-Sept.</t>
  </si>
  <si>
    <t>Sept.-Dec.</t>
  </si>
  <si>
    <t>Period</t>
  </si>
  <si>
    <t>Consolidated figures</t>
  </si>
  <si>
    <t>Written and accepted premiums - Total</t>
  </si>
  <si>
    <t>Written and accepted premiums - Non-Life</t>
  </si>
  <si>
    <t>Written and accepted premiums - Life</t>
  </si>
  <si>
    <t>Figures by business unit</t>
  </si>
  <si>
    <t>Holdings and consolidation adjustments</t>
  </si>
  <si>
    <t>Quarterly standalone figures</t>
  </si>
  <si>
    <t xml:space="preserve"> 4. Unrealized gains on investments on behalf of life insurance policyholders bearing the investment risk</t>
  </si>
  <si>
    <t xml:space="preserve"> 7. Unrealized losses on investments on behalf of life insurance policyholders bearing the investment risk</t>
  </si>
  <si>
    <t>VI. TAX ON PROFITS FROM ONGOING OPERATIONS</t>
  </si>
  <si>
    <t>I. Real estate for own use</t>
  </si>
  <si>
    <t>I. Real estate investments</t>
  </si>
  <si>
    <t>Total consolidated revenue</t>
  </si>
  <si>
    <t>EURASIA</t>
  </si>
  <si>
    <t>Premiums and attributable result by Country</t>
  </si>
  <si>
    <t>Portugal</t>
  </si>
  <si>
    <t>Honduras</t>
  </si>
  <si>
    <t>Colombia</t>
  </si>
  <si>
    <t>Argentina</t>
  </si>
  <si>
    <t>Chile</t>
  </si>
  <si>
    <t>Puerto Rico</t>
  </si>
  <si>
    <t>Malta</t>
  </si>
  <si>
    <t>Indonesia</t>
  </si>
  <si>
    <t>Premiums by country</t>
  </si>
  <si>
    <t>Spain</t>
  </si>
  <si>
    <t>Mexico</t>
  </si>
  <si>
    <t>Panama</t>
  </si>
  <si>
    <t>Dominican Rep.</t>
  </si>
  <si>
    <t>Peru</t>
  </si>
  <si>
    <t>United States</t>
  </si>
  <si>
    <t>Turkey</t>
  </si>
  <si>
    <t>Italy</t>
  </si>
  <si>
    <t>Germany</t>
  </si>
  <si>
    <t>Phillipines</t>
  </si>
  <si>
    <t>Attributable result</t>
  </si>
  <si>
    <t>Accumulated figures</t>
  </si>
  <si>
    <t>March</t>
  </si>
  <si>
    <t>June</t>
  </si>
  <si>
    <t>September</t>
  </si>
  <si>
    <t>December</t>
  </si>
  <si>
    <t>CONS. ADJUST. &amp; CORPORATE AREAS</t>
  </si>
  <si>
    <t>TOTAL</t>
  </si>
  <si>
    <t>Gross written and accepted premiums</t>
  </si>
  <si>
    <t>Net premiums earned</t>
  </si>
  <si>
    <t>Net claims incurred and variation in other technical provisions</t>
  </si>
  <si>
    <t>Net operating expenses</t>
  </si>
  <si>
    <t>Other technical revenue and expenses</t>
  </si>
  <si>
    <t>Technical result</t>
  </si>
  <si>
    <t>Net financial income</t>
  </si>
  <si>
    <t>Other non-technical revenue and expenses</t>
  </si>
  <si>
    <t>Result of Non-Life business</t>
  </si>
  <si>
    <t>Financial result and other non-technical revenue</t>
  </si>
  <si>
    <t>Result of Life business</t>
  </si>
  <si>
    <t>Result from other business activities</t>
  </si>
  <si>
    <t>Hyperinflation adjustments</t>
  </si>
  <si>
    <t>Result before tax</t>
  </si>
  <si>
    <t>Tax on profits</t>
  </si>
  <si>
    <t>Result from discontinued operations</t>
  </si>
  <si>
    <t>Investments, real estate and cash</t>
  </si>
  <si>
    <t>Technical reserves</t>
  </si>
  <si>
    <t>Shareholders' equity</t>
  </si>
  <si>
    <t>ROE</t>
  </si>
  <si>
    <t>MAPFRE RE*</t>
  </si>
  <si>
    <t xml:space="preserve"> 1. Premiums earned, net</t>
  </si>
  <si>
    <t xml:space="preserve"> 6. Investment expenses</t>
  </si>
  <si>
    <t>Attributable net result</t>
  </si>
  <si>
    <t>MAPFRE RE</t>
  </si>
  <si>
    <t>Guatemala</t>
  </si>
  <si>
    <t>Uruguay</t>
  </si>
  <si>
    <t>Paraguay</t>
  </si>
  <si>
    <t xml:space="preserve"> Δ %    </t>
  </si>
  <si>
    <t>Regional Data by Segments</t>
  </si>
  <si>
    <t>Premiums</t>
  </si>
  <si>
    <t>LIFE</t>
  </si>
  <si>
    <t>LIFE PROTECTION</t>
  </si>
  <si>
    <t>LIFE SAVINGS</t>
  </si>
  <si>
    <t>AUTO</t>
  </si>
  <si>
    <t>GENERAL P&amp;C</t>
  </si>
  <si>
    <t>HEALTH &amp; ACCIDENT</t>
  </si>
  <si>
    <t>DECEMBER 2020</t>
  </si>
  <si>
    <t xml:space="preserve">∆ </t>
  </si>
  <si>
    <t xml:space="preserve">% </t>
  </si>
  <si>
    <t>ASISTENCIA</t>
  </si>
  <si>
    <t>Consensus vs Actual</t>
  </si>
  <si>
    <t>Millones de euros</t>
  </si>
  <si>
    <t>Consenso</t>
  </si>
  <si>
    <t>Var Actual vs Consenso</t>
  </si>
  <si>
    <t>Var a/a</t>
  </si>
  <si>
    <t>Desglose por unidad de negocio</t>
  </si>
  <si>
    <t>nº estimaciones</t>
  </si>
  <si>
    <t>3M</t>
  </si>
  <si>
    <t>6M</t>
  </si>
  <si>
    <t>9M</t>
  </si>
  <si>
    <t>12M</t>
  </si>
  <si>
    <t>Figures in million euros</t>
  </si>
  <si>
    <t>Profit &amp; Loss by Business Unit 
Quarterly</t>
  </si>
  <si>
    <t>06M 2021</t>
  </si>
  <si>
    <t>JUNE 2021</t>
  </si>
  <si>
    <t>JUNE 2020</t>
  </si>
  <si>
    <t>2Q
2020</t>
  </si>
  <si>
    <t>2Q
2021</t>
  </si>
  <si>
    <t>Δ Annual
Apr.-Jun.
2021/2020</t>
  </si>
  <si>
    <t>Δ Annual
6M
2021/2020</t>
  </si>
  <si>
    <t>Q2'21 est</t>
  </si>
  <si>
    <t>Non-Life Business</t>
  </si>
  <si>
    <t>Financial result and other non-technical income</t>
  </si>
  <si>
    <t>Non Life Combined ratio</t>
  </si>
  <si>
    <t>Life Business</t>
  </si>
  <si>
    <t xml:space="preserve">Consolidated Gross Written and Accepted Premiums </t>
  </si>
  <si>
    <t>Holding and consolidation adjustments</t>
  </si>
  <si>
    <t>Result attributable to the controlling Company</t>
  </si>
  <si>
    <t>Other companies and consolidation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</si>
</sst>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[$-C0A]mmm\-yy;@"/>
    <numFmt numFmtId="167" formatCode="#,##0.0"/>
    <numFmt numFmtId="168" formatCode="0.0%"/>
    <numFmt numFmtId="169" formatCode="_(&quot;$&quot;* #,##0_);_(&quot;$&quot;* \(#,##0\);_(&quot;$&quot;* &quot;-&quot;_);_(@_)"/>
    <numFmt numFmtId="170" formatCode="_(* #,##0_);_(* \(#,##0\);_(* &quot;-&quot;_);_(@_)"/>
    <numFmt numFmtId="171" formatCode="0.0&quot;%&quot;"/>
    <numFmt numFmtId="172" formatCode="_(* #,##0.00_);_(* \(#,##0.00\);_(* &quot;-&quot;??_);_(@_)"/>
    <numFmt numFmtId="173" formatCode="General_)"/>
    <numFmt numFmtId="174" formatCode="_(&quot;$&quot;* #,##0.00_);_(&quot;$&quot;* \(#,##0.00\);_(&quot;$&quot;* &quot;-&quot;??_);_(@_)"/>
    <numFmt numFmtId="175" formatCode="_-* #,##0.00\ [$€]_-;\-* #,##0.00\ [$€]_-;_-* &quot;-&quot;??\ [$€]_-;_-@_-"/>
    <numFmt numFmtId="176" formatCode="d\-mmmm\-yyyy"/>
    <numFmt numFmtId="177" formatCode="0_)"/>
    <numFmt numFmtId="178" formatCode="#,##0.00\ &quot;Pts&quot;;\-#,##0.00\ &quot;Pts&quot;"/>
    <numFmt numFmtId="179" formatCode="#,##0\ &quot;Pts&quot;;\-#,##0\ &quot;Pts&quot;"/>
    <numFmt numFmtId="180" formatCode="0.00_)"/>
    <numFmt numFmtId="181" formatCode="#,##0;\-\ #,##0;_-\ &quot;- &quot;"/>
    <numFmt numFmtId="182" formatCode="mm/dd/yy"/>
    <numFmt numFmtId="183" formatCode="#,##0.0_);\(#,##0.0\)"/>
    <numFmt numFmtId="184" formatCode="0.0\ &quot;p.p.&quot;"/>
    <numFmt numFmtId="185" formatCode="#,##0.000000_);\(#,##0.000000\)"/>
  </numFmts>
  <fonts count="1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b/>
      <sz val="12"/>
      <color indexed="8"/>
      <name val="Times New Roman"/>
      <family val="1"/>
    </font>
    <font>
      <sz val="8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sz val="10"/>
      <color indexed="8"/>
      <name val="Garamond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8"/>
      <color indexed="24"/>
      <name val="Times New Roman"/>
      <family val="1"/>
    </font>
    <font>
      <sz val="8"/>
      <color indexed="24"/>
      <name val="Times New Roman"/>
      <family val="1"/>
    </font>
    <font>
      <i/>
      <sz val="12"/>
      <color indexed="24"/>
      <name val="Times New Roman"/>
      <family val="1"/>
    </font>
    <font>
      <sz val="12"/>
      <color indexed="24"/>
      <name val="Arial"/>
      <family val="2"/>
    </font>
    <font>
      <sz val="12"/>
      <color indexed="24"/>
      <name val="Times New Roman"/>
      <family val="1"/>
    </font>
    <font>
      <sz val="8"/>
      <color indexed="24"/>
      <name val="Arial"/>
      <family val="2"/>
    </font>
    <font>
      <i/>
      <sz val="12"/>
      <color indexed="24"/>
      <name val="Arial"/>
      <family val="2"/>
    </font>
    <font>
      <sz val="10"/>
      <name val="Helv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4"/>
      <color indexed="8"/>
      <name val="Times New Roman"/>
      <family val="1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u/>
      <sz val="8"/>
      <color indexed="12"/>
      <name val="Helv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5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0"/>
      <color indexed="9"/>
      <name val="Garamond"/>
      <family val="2"/>
    </font>
    <font>
      <sz val="9"/>
      <color theme="1" tint="0.34998626667073579"/>
      <name val="Calibri"/>
      <family val="2"/>
      <scheme val="minor"/>
    </font>
    <font>
      <sz val="10"/>
      <name val="Calibri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</font>
    <font>
      <b/>
      <sz val="28"/>
      <color theme="1" tint="0.34998626667073579"/>
      <name val="Cambria"/>
      <family val="2"/>
      <scheme val="major"/>
    </font>
    <font>
      <b/>
      <sz val="9"/>
      <color theme="1" tint="0.34998626667073579"/>
      <name val="Cambria"/>
      <family val="2"/>
      <scheme val="major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2"/>
      <color rgb="FF3E4A52"/>
      <name val="Trebuchet MS"/>
      <family val="2"/>
    </font>
    <font>
      <sz val="12"/>
      <color rgb="FF3E4A52"/>
      <name val="Trebuchet MS"/>
      <family val="2"/>
    </font>
    <font>
      <sz val="10"/>
      <name val="Trebuchet MS"/>
      <family val="2"/>
    </font>
    <font>
      <sz val="12"/>
      <color rgb="FFFF0000"/>
      <name val="Trebuchet MS"/>
      <family val="2"/>
    </font>
    <font>
      <sz val="13"/>
      <color rgb="FFED0022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0"/>
      <name val="Trebuchet MS"/>
      <family val="2"/>
    </font>
    <font>
      <b/>
      <sz val="22"/>
      <color theme="0"/>
      <name val="Trebuchet MS"/>
      <family val="2"/>
    </font>
    <font>
      <sz val="11"/>
      <color rgb="FFFF0022"/>
      <name val="Trebuchet MS"/>
      <family val="2"/>
    </font>
    <font>
      <b/>
      <sz val="11"/>
      <color theme="0"/>
      <name val="Trebuchet MS"/>
      <family val="2"/>
    </font>
    <font>
      <sz val="11"/>
      <color rgb="FFED0022"/>
      <name val="Trebuchet MS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2"/>
      <name val="Trebuchet MS"/>
      <family val="2"/>
    </font>
    <font>
      <b/>
      <sz val="10"/>
      <color rgb="FFFF0000"/>
      <name val="Trebuchet MS"/>
      <family val="2"/>
    </font>
    <font>
      <b/>
      <sz val="12"/>
      <color rgb="FFED0022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sz val="8"/>
      <color indexed="10"/>
      <name val="Trebuchet MS"/>
      <family val="2"/>
    </font>
    <font>
      <sz val="10"/>
      <color rgb="FFED0022"/>
      <name val="Trebuchet MS"/>
      <family val="2"/>
    </font>
    <font>
      <b/>
      <sz val="10"/>
      <color rgb="FFED0022"/>
      <name val="Trebuchet MS"/>
      <family val="2"/>
    </font>
    <font>
      <sz val="10"/>
      <color rgb="FF3E4A52"/>
      <name val="Trebuchet MS"/>
      <family val="2"/>
    </font>
    <font>
      <b/>
      <sz val="10"/>
      <color rgb="FF3E4A52"/>
      <name val="Trebuchet MS"/>
      <family val="2"/>
    </font>
    <font>
      <sz val="9"/>
      <color rgb="FFED0022"/>
      <name val="Trebuchet MS"/>
      <family val="2"/>
    </font>
    <font>
      <sz val="12"/>
      <name val="Calibri Light"/>
      <family val="2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b/>
      <sz val="14"/>
      <name val="Calibri Light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1"/>
      <color theme="0"/>
      <name val="DIN"/>
    </font>
    <font>
      <sz val="12"/>
      <name val="DIN"/>
    </font>
    <font>
      <sz val="11"/>
      <name val="Arial"/>
      <family val="2"/>
    </font>
    <font>
      <sz val="10"/>
      <name val="Arial"/>
      <family val="2"/>
    </font>
    <font>
      <b/>
      <i/>
      <sz val="14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sz val="14"/>
      <color rgb="FFFFFFFF"/>
      <name val="Calibri"/>
      <family val="2"/>
      <scheme val="minor"/>
    </font>
    <font>
      <b/>
      <i/>
      <sz val="11"/>
      <color indexed="9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rgb="FFED0022"/>
      <name val="Calibri"/>
      <family val="2"/>
      <scheme val="minor"/>
    </font>
    <font>
      <sz val="10"/>
      <color rgb="FFFF0000"/>
      <name val="Arial"/>
      <family val="2"/>
    </font>
    <font>
      <sz val="14"/>
      <name val="Arial"/>
      <family val="2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1E05"/>
        <bgColor indexed="64"/>
      </patternFill>
    </fill>
    <fill>
      <patternFill patternType="solid">
        <fgColor rgb="FFFF8193"/>
        <bgColor indexed="64"/>
      </patternFill>
    </fill>
    <fill>
      <patternFill patternType="solid">
        <fgColor rgb="FFED00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607380"/>
      </left>
      <right style="hair">
        <color rgb="FF607380"/>
      </right>
      <top/>
      <bottom style="hair">
        <color rgb="FF60738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hair">
        <color rgb="FF607380"/>
      </right>
      <top/>
      <bottom/>
      <diagonal/>
    </border>
    <border>
      <left style="hair">
        <color rgb="FF607380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607380"/>
      </right>
      <top style="hair">
        <color auto="1"/>
      </top>
      <bottom style="hair">
        <color auto="1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925">
    <xf numFmtId="0" fontId="0" fillId="0" borderId="0"/>
    <xf numFmtId="166" fontId="17" fillId="0" borderId="0" applyNumberFormat="0" applyFill="0" applyBorder="0" applyAlignment="0" applyProtection="0"/>
    <xf numFmtId="0" fontId="18" fillId="33" borderId="0" applyNumberFormat="0" applyBorder="0" applyAlignment="0" applyProtection="0"/>
    <xf numFmtId="166" fontId="19" fillId="33" borderId="0" applyNumberFormat="0" applyBorder="0" applyAlignment="0" applyProtection="0"/>
    <xf numFmtId="0" fontId="18" fillId="34" borderId="0" applyNumberFormat="0" applyBorder="0" applyAlignment="0" applyProtection="0"/>
    <xf numFmtId="166" fontId="19" fillId="34" borderId="0" applyNumberFormat="0" applyBorder="0" applyAlignment="0" applyProtection="0"/>
    <xf numFmtId="0" fontId="18" fillId="35" borderId="0" applyNumberFormat="0" applyBorder="0" applyAlignment="0" applyProtection="0"/>
    <xf numFmtId="166" fontId="19" fillId="35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7" borderId="0" applyNumberFormat="0" applyBorder="0" applyAlignment="0" applyProtection="0"/>
    <xf numFmtId="166" fontId="19" fillId="37" borderId="0" applyNumberFormat="0" applyBorder="0" applyAlignment="0" applyProtection="0"/>
    <xf numFmtId="0" fontId="18" fillId="38" borderId="0" applyNumberFormat="0" applyBorder="0" applyAlignment="0" applyProtection="0"/>
    <xf numFmtId="166" fontId="19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0" borderId="0" applyNumberFormat="0" applyBorder="0" applyAlignment="0" applyProtection="0"/>
    <xf numFmtId="166" fontId="19" fillId="40" borderId="0" applyNumberFormat="0" applyBorder="0" applyAlignment="0" applyProtection="0"/>
    <xf numFmtId="0" fontId="18" fillId="41" borderId="0" applyNumberFormat="0" applyBorder="0" applyAlignment="0" applyProtection="0"/>
    <xf numFmtId="166" fontId="19" fillId="41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2" borderId="0" applyNumberFormat="0" applyBorder="0" applyAlignment="0" applyProtection="0"/>
    <xf numFmtId="166" fontId="19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3" borderId="0" applyNumberFormat="0" applyBorder="0" applyAlignment="0" applyProtection="0"/>
    <xf numFmtId="166" fontId="21" fillId="43" borderId="0" applyNumberFormat="0" applyBorder="0" applyAlignment="0" applyProtection="0"/>
    <xf numFmtId="0" fontId="20" fillId="40" borderId="0" applyNumberFormat="0" applyBorder="0" applyAlignment="0" applyProtection="0"/>
    <xf numFmtId="166" fontId="21" fillId="40" borderId="0" applyNumberFormat="0" applyBorder="0" applyAlignment="0" applyProtection="0"/>
    <xf numFmtId="0" fontId="20" fillId="41" borderId="0" applyNumberFormat="0" applyBorder="0" applyAlignment="0" applyProtection="0"/>
    <xf numFmtId="166" fontId="21" fillId="41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46" borderId="0" applyNumberFormat="0" applyBorder="0" applyAlignment="0" applyProtection="0"/>
    <xf numFmtId="166" fontId="21" fillId="46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0" fillId="47" borderId="0" applyNumberFormat="0" applyBorder="0" applyAlignment="0" applyProtection="0"/>
    <xf numFmtId="166" fontId="21" fillId="47" borderId="0" applyNumberFormat="0" applyBorder="0" applyAlignment="0" applyProtection="0"/>
    <xf numFmtId="0" fontId="20" fillId="48" borderId="0" applyNumberFormat="0" applyBorder="0" applyAlignment="0" applyProtection="0"/>
    <xf numFmtId="166" fontId="21" fillId="48" borderId="0" applyNumberFormat="0" applyBorder="0" applyAlignment="0" applyProtection="0"/>
    <xf numFmtId="0" fontId="20" fillId="49" borderId="0" applyNumberFormat="0" applyBorder="0" applyAlignment="0" applyProtection="0"/>
    <xf numFmtId="166" fontId="21" fillId="49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50" borderId="0" applyNumberFormat="0" applyBorder="0" applyAlignment="0" applyProtection="0"/>
    <xf numFmtId="166" fontId="21" fillId="50" borderId="0" applyNumberFormat="0" applyBorder="0" applyAlignment="0" applyProtection="0"/>
    <xf numFmtId="169" fontId="22" fillId="0" borderId="0" applyFont="0"/>
    <xf numFmtId="169" fontId="22" fillId="0" borderId="11" applyFont="0"/>
    <xf numFmtId="170" fontId="22" fillId="0" borderId="0" applyFont="0"/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4" fillId="34" borderId="0" applyNumberFormat="0" applyBorder="0" applyAlignment="0" applyProtection="0"/>
    <xf numFmtId="166" fontId="25" fillId="34" borderId="0" applyNumberFormat="0" applyBorder="0" applyAlignment="0" applyProtection="0"/>
    <xf numFmtId="0" fontId="5" fillId="2" borderId="0" applyNumberFormat="0" applyBorder="0" applyAlignment="0" applyProtection="0"/>
    <xf numFmtId="0" fontId="26" fillId="0" borderId="0" applyNumberFormat="0" applyFill="0" applyBorder="0" applyAlignment="0" applyProtection="0"/>
    <xf numFmtId="166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171" fontId="17" fillId="0" borderId="0" applyFill="0" applyBorder="0" applyAlignment="0"/>
    <xf numFmtId="0" fontId="28" fillId="51" borderId="12" applyNumberFormat="0" applyAlignment="0" applyProtection="0"/>
    <xf numFmtId="166" fontId="29" fillId="51" borderId="12" applyNumberFormat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30" fillId="52" borderId="13" applyNumberFormat="0" applyAlignment="0" applyProtection="0"/>
    <xf numFmtId="166" fontId="31" fillId="52" borderId="13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3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5" fillId="0" borderId="0" applyNumberFormat="0" applyAlignment="0">
      <alignment horizontal="left"/>
    </xf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5" fontId="32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174" fontId="34" fillId="0" borderId="0" applyFont="0" applyFill="0" applyBorder="0" applyAlignment="0" applyProtection="0"/>
    <xf numFmtId="42" fontId="3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36" fillId="0" borderId="0" applyNumberFormat="0" applyAlignment="0">
      <alignment horizontal="left"/>
    </xf>
    <xf numFmtId="0" fontId="8" fillId="5" borderId="4" applyNumberFormat="0" applyAlignment="0" applyProtection="0"/>
    <xf numFmtId="0" fontId="17" fillId="0" borderId="0" applyNumberFormat="0" applyFill="0" applyBorder="0" applyAlignment="0" applyProtection="0"/>
    <xf numFmtId="17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6" fontId="38" fillId="0" borderId="0" applyNumberFormat="0" applyFill="0" applyBorder="0" applyAlignment="0" applyProtection="0"/>
    <xf numFmtId="0" fontId="39" fillId="0" borderId="0" applyProtection="0"/>
    <xf numFmtId="166" fontId="39" fillId="0" borderId="0" applyProtection="0"/>
    <xf numFmtId="0" fontId="40" fillId="0" borderId="0" applyProtection="0"/>
    <xf numFmtId="166" fontId="40" fillId="0" borderId="0" applyProtection="0"/>
    <xf numFmtId="0" fontId="41" fillId="0" borderId="0" applyProtection="0"/>
    <xf numFmtId="166" fontId="41" fillId="0" borderId="0" applyProtection="0"/>
    <xf numFmtId="0" fontId="42" fillId="0" borderId="0" applyProtection="0"/>
    <xf numFmtId="166" fontId="42" fillId="0" borderId="0" applyProtection="0"/>
    <xf numFmtId="0" fontId="43" fillId="0" borderId="0" applyNumberFormat="0" applyFont="0" applyFill="0" applyBorder="0" applyAlignment="0" applyProtection="0"/>
    <xf numFmtId="166" fontId="43" fillId="0" borderId="0" applyNumberFormat="0" applyFont="0" applyFill="0" applyBorder="0" applyAlignment="0" applyProtection="0"/>
    <xf numFmtId="0" fontId="44" fillId="0" borderId="0" applyProtection="0"/>
    <xf numFmtId="166" fontId="44" fillId="0" borderId="0" applyProtection="0"/>
    <xf numFmtId="0" fontId="45" fillId="0" borderId="0" applyProtection="0"/>
    <xf numFmtId="166" fontId="45" fillId="0" borderId="0" applyProtection="0"/>
    <xf numFmtId="176" fontId="17" fillId="0" borderId="0" applyFill="0" applyBorder="0" applyAlignment="0" applyProtection="0"/>
    <xf numFmtId="176" fontId="17" fillId="0" borderId="0" applyFill="0" applyBorder="0" applyAlignment="0" applyProtection="0"/>
    <xf numFmtId="0" fontId="46" fillId="0" borderId="0"/>
    <xf numFmtId="166" fontId="46" fillId="0" borderId="0"/>
    <xf numFmtId="2" fontId="17" fillId="0" borderId="0" applyFill="0" applyBorder="0" applyAlignment="0" applyProtection="0"/>
    <xf numFmtId="2" fontId="17" fillId="0" borderId="0" applyFill="0" applyBorder="0" applyAlignment="0" applyProtection="0"/>
    <xf numFmtId="0" fontId="23" fillId="0" borderId="0" applyFill="0" applyBorder="0" applyProtection="0">
      <alignment horizontal="left"/>
    </xf>
    <xf numFmtId="166" fontId="23" fillId="0" borderId="0" applyFill="0" applyBorder="0" applyProtection="0">
      <alignment horizontal="left"/>
    </xf>
    <xf numFmtId="0" fontId="47" fillId="35" borderId="0" applyNumberFormat="0" applyBorder="0" applyAlignment="0" applyProtection="0"/>
    <xf numFmtId="166" fontId="48" fillId="35" borderId="0" applyNumberFormat="0" applyBorder="0" applyAlignment="0" applyProtection="0"/>
    <xf numFmtId="38" fontId="49" fillId="53" borderId="0" applyNumberFormat="0" applyBorder="0" applyAlignment="0" applyProtection="0"/>
    <xf numFmtId="0" fontId="27" fillId="0" borderId="14" applyNumberFormat="0" applyAlignment="0" applyProtection="0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49" fontId="50" fillId="0" borderId="0">
      <alignment horizontal="centerContinuous"/>
    </xf>
    <xf numFmtId="0" fontId="51" fillId="0" borderId="16" applyNumberFormat="0" applyFill="0" applyAlignment="0" applyProtection="0"/>
    <xf numFmtId="166" fontId="52" fillId="0" borderId="16" applyNumberFormat="0" applyFill="0" applyAlignment="0" applyProtection="0"/>
    <xf numFmtId="0" fontId="53" fillId="0" borderId="17" applyNumberFormat="0" applyFill="0" applyAlignment="0" applyProtection="0"/>
    <xf numFmtId="166" fontId="54" fillId="0" borderId="17" applyNumberFormat="0" applyFill="0" applyAlignment="0" applyProtection="0"/>
    <xf numFmtId="0" fontId="55" fillId="0" borderId="18" applyNumberFormat="0" applyFill="0" applyAlignment="0" applyProtection="0"/>
    <xf numFmtId="166" fontId="56" fillId="0" borderId="18" applyNumberFormat="0" applyFill="0" applyAlignment="0" applyProtection="0"/>
    <xf numFmtId="0" fontId="55" fillId="0" borderId="0" applyNumberFormat="0" applyFill="0" applyBorder="0" applyAlignment="0" applyProtection="0"/>
    <xf numFmtId="166" fontId="56" fillId="0" borderId="0" applyNumberFormat="0" applyFill="0" applyBorder="0" applyAlignment="0" applyProtection="0"/>
    <xf numFmtId="177" fontId="22" fillId="0" borderId="0">
      <alignment horizontal="centerContinuous"/>
    </xf>
    <xf numFmtId="0" fontId="57" fillId="0" borderId="19">
      <alignment horizontal="center"/>
    </xf>
    <xf numFmtId="0" fontId="57" fillId="0" borderId="0">
      <alignment horizontal="center"/>
    </xf>
    <xf numFmtId="177" fontId="22" fillId="0" borderId="20">
      <alignment horizontal="center"/>
    </xf>
    <xf numFmtId="177" fontId="22" fillId="0" borderId="20">
      <alignment horizontal="center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59" fillId="38" borderId="12" applyNumberFormat="0" applyAlignment="0" applyProtection="0"/>
    <xf numFmtId="10" fontId="49" fillId="54" borderId="21" applyNumberFormat="0" applyBorder="0" applyAlignment="0" applyProtection="0"/>
    <xf numFmtId="10" fontId="49" fillId="54" borderId="21" applyNumberFormat="0" applyBorder="0" applyAlignment="0" applyProtection="0"/>
    <xf numFmtId="166" fontId="60" fillId="38" borderId="12" applyNumberFormat="0" applyAlignment="0" applyProtection="0"/>
    <xf numFmtId="0" fontId="61" fillId="0" borderId="22" applyNumberFormat="0" applyFill="0" applyAlignment="0" applyProtection="0"/>
    <xf numFmtId="166" fontId="62" fillId="0" borderId="22" applyNumberFormat="0" applyFill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78" fontId="17" fillId="0" borderId="0" applyFill="0" applyBorder="0" applyAlignment="0" applyProtection="0"/>
    <xf numFmtId="178" fontId="17" fillId="0" borderId="0" applyFill="0" applyBorder="0" applyAlignment="0" applyProtection="0"/>
    <xf numFmtId="179" fontId="17" fillId="0" borderId="0" applyFill="0" applyBorder="0" applyAlignment="0" applyProtection="0"/>
    <xf numFmtId="179" fontId="17" fillId="0" borderId="0" applyFill="0" applyBorder="0" applyAlignment="0" applyProtection="0"/>
    <xf numFmtId="0" fontId="7" fillId="4" borderId="0" applyNumberFormat="0" applyBorder="0" applyAlignment="0" applyProtection="0"/>
    <xf numFmtId="166" fontId="63" fillId="55" borderId="0" applyNumberFormat="0" applyBorder="0" applyAlignment="0" applyProtection="0"/>
    <xf numFmtId="0" fontId="64" fillId="0" borderId="0"/>
    <xf numFmtId="180" fontId="65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34" fillId="0" borderId="0"/>
    <xf numFmtId="0" fontId="66" fillId="0" borderId="0"/>
    <xf numFmtId="0" fontId="66" fillId="0" borderId="0"/>
    <xf numFmtId="0" fontId="34" fillId="0" borderId="0"/>
    <xf numFmtId="0" fontId="33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66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6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3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3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" fontId="68" fillId="0" borderId="0" applyBorder="0" applyProtection="0">
      <alignment horizontal="center"/>
    </xf>
    <xf numFmtId="0" fontId="34" fillId="0" borderId="0"/>
    <xf numFmtId="0" fontId="17" fillId="0" borderId="0"/>
    <xf numFmtId="166" fontId="17" fillId="0" borderId="0" applyNumberForma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  <xf numFmtId="0" fontId="17" fillId="0" borderId="0"/>
    <xf numFmtId="0" fontId="1" fillId="0" borderId="0"/>
    <xf numFmtId="0" fontId="17" fillId="0" borderId="0" applyNumberFormat="0" applyFill="0" applyBorder="0" applyAlignment="0" applyProtection="0"/>
    <xf numFmtId="166" fontId="17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0" borderId="0"/>
    <xf numFmtId="0" fontId="17" fillId="0" borderId="0"/>
    <xf numFmtId="0" fontId="1" fillId="0" borderId="0"/>
    <xf numFmtId="0" fontId="32" fillId="0" borderId="0"/>
    <xf numFmtId="0" fontId="17" fillId="0" borderId="0"/>
    <xf numFmtId="0" fontId="1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7" fillId="56" borderId="23" applyNumberFormat="0" applyFont="0" applyAlignment="0" applyProtection="0"/>
    <xf numFmtId="166" fontId="17" fillId="56" borderId="23" applyNumberFormat="0" applyFont="0" applyAlignment="0" applyProtection="0"/>
    <xf numFmtId="181" fontId="17" fillId="0" borderId="0" applyFont="0" applyFill="0" applyBorder="0" applyAlignment="0" applyProtection="0"/>
    <xf numFmtId="0" fontId="69" fillId="51" borderId="24" applyNumberFormat="0" applyAlignment="0" applyProtection="0"/>
    <xf numFmtId="166" fontId="70" fillId="51" borderId="24" applyNumberFormat="0" applyAlignment="0" applyProtection="0"/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9" fontId="34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6" fillId="0" borderId="0"/>
    <xf numFmtId="166" fontId="46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9" fillId="0" borderId="0" applyBorder="0" applyProtection="0">
      <alignment horizontal="left" vertical="top" wrapText="1"/>
      <protection locked="0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2" fillId="0" borderId="19">
      <alignment horizontal="center"/>
    </xf>
    <xf numFmtId="167" fontId="17" fillId="0" borderId="0" applyFill="0" applyBorder="0" applyAlignment="0" applyProtection="0"/>
    <xf numFmtId="167" fontId="17" fillId="0" borderId="0" applyFill="0" applyBorder="0" applyAlignment="0" applyProtection="0"/>
    <xf numFmtId="3" fontId="17" fillId="0" borderId="0" applyFill="0" applyBorder="0" applyAlignment="0" applyProtection="0"/>
    <xf numFmtId="3" fontId="17" fillId="0" borderId="0" applyFill="0" applyBorder="0" applyAlignment="0" applyProtection="0"/>
    <xf numFmtId="0" fontId="46" fillId="0" borderId="0"/>
    <xf numFmtId="166" fontId="46" fillId="0" borderId="0"/>
    <xf numFmtId="0" fontId="73" fillId="57" borderId="0" applyNumberFormat="0" applyFont="0" applyBorder="0" applyAlignment="0">
      <alignment horizontal="center"/>
    </xf>
    <xf numFmtId="182" fontId="74" fillId="0" borderId="0" applyNumberFormat="0" applyFill="0" applyBorder="0" applyAlignment="0" applyProtection="0">
      <alignment horizontal="left"/>
    </xf>
    <xf numFmtId="0" fontId="9" fillId="6" borderId="5" applyNumberFormat="0" applyAlignment="0" applyProtection="0"/>
    <xf numFmtId="0" fontId="73" fillId="1" borderId="15" applyNumberFormat="0" applyFont="0" applyAlignment="0">
      <alignment horizontal="center"/>
    </xf>
    <xf numFmtId="0" fontId="73" fillId="1" borderId="15" applyNumberFormat="0" applyFont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40" fontId="76" fillId="0" borderId="0" applyBorder="0">
      <alignment horizontal="right"/>
    </xf>
    <xf numFmtId="0" fontId="77" fillId="0" borderId="0" applyBorder="0" applyProtection="0">
      <alignment horizontal="left"/>
    </xf>
    <xf numFmtId="166" fontId="77" fillId="0" borderId="0" applyBorder="0" applyProtection="0">
      <alignment horizontal="left"/>
    </xf>
    <xf numFmtId="0" fontId="78" fillId="0" borderId="0" applyFill="0" applyBorder="0" applyProtection="0">
      <alignment horizontal="left"/>
    </xf>
    <xf numFmtId="166" fontId="78" fillId="0" borderId="0" applyFill="0" applyBorder="0" applyProtection="0">
      <alignment horizontal="left"/>
    </xf>
    <xf numFmtId="0" fontId="49" fillId="0" borderId="25" applyFill="0" applyBorder="0" applyProtection="0">
      <alignment horizontal="left" vertical="top"/>
    </xf>
    <xf numFmtId="166" fontId="49" fillId="0" borderId="25" applyFill="0" applyBorder="0" applyProtection="0">
      <alignment horizontal="left" vertical="top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66" fontId="79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80" fillId="0" borderId="0" applyNumberFormat="0" applyProtection="0">
      <alignment vertical="center"/>
    </xf>
    <xf numFmtId="0" fontId="3" fillId="0" borderId="2" applyNumberFormat="0" applyFill="0" applyAlignment="0" applyProtection="0"/>
    <xf numFmtId="0" fontId="81" fillId="0" borderId="0" applyNumberFormat="0" applyProtection="0">
      <alignment vertical="center"/>
    </xf>
    <xf numFmtId="0" fontId="4" fillId="0" borderId="3" applyNumberFormat="0" applyFill="0" applyAlignment="0" applyProtection="0"/>
    <xf numFmtId="0" fontId="15" fillId="0" borderId="9" applyNumberFormat="0" applyFill="0" applyAlignment="0" applyProtection="0"/>
    <xf numFmtId="0" fontId="17" fillId="0" borderId="26" applyNumberFormat="0" applyFill="0" applyAlignment="0" applyProtection="0"/>
    <xf numFmtId="166" fontId="17" fillId="0" borderId="26" applyNumberFormat="0" applyFill="0" applyAlignment="0" applyProtection="0"/>
    <xf numFmtId="0" fontId="17" fillId="0" borderId="26" applyNumberFormat="0" applyFill="0" applyAlignment="0" applyProtection="0"/>
    <xf numFmtId="166" fontId="17" fillId="0" borderId="26" applyNumberFormat="0" applyFill="0" applyAlignment="0" applyProtection="0"/>
    <xf numFmtId="0" fontId="82" fillId="0" borderId="0" applyNumberFormat="0" applyFill="0" applyBorder="0" applyAlignment="0" applyProtection="0"/>
    <xf numFmtId="166" fontId="83" fillId="0" borderId="0" applyNumberFormat="0" applyFill="0" applyBorder="0" applyAlignment="0" applyProtection="0"/>
    <xf numFmtId="0" fontId="1" fillId="0" borderId="0"/>
    <xf numFmtId="4" fontId="68" fillId="0" borderId="0" applyBorder="0" applyProtection="0">
      <alignment horizontal="center"/>
    </xf>
    <xf numFmtId="0" fontId="1" fillId="0" borderId="0"/>
    <xf numFmtId="0" fontId="17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166" fontId="89" fillId="0" borderId="0" applyNumberFormat="0" applyFill="0" applyBorder="0" applyAlignment="0" applyProtection="0"/>
    <xf numFmtId="3" fontId="90" fillId="54" borderId="0" applyBorder="0" applyProtection="0">
      <alignment horizontal="right" vertical="center"/>
    </xf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27" fillId="0" borderId="31">
      <alignment horizontal="left" vertical="center"/>
    </xf>
    <xf numFmtId="10" fontId="49" fillId="54" borderId="37" applyNumberFormat="0" applyBorder="0" applyAlignment="0" applyProtection="0"/>
    <xf numFmtId="0" fontId="17" fillId="0" borderId="0"/>
    <xf numFmtId="0" fontId="73" fillId="1" borderId="31" applyNumberFormat="0" applyFont="0" applyAlignment="0">
      <alignment horizontal="center"/>
    </xf>
    <xf numFmtId="0" fontId="17" fillId="0" borderId="0"/>
    <xf numFmtId="0" fontId="17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166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19" fillId="0" borderId="0"/>
    <xf numFmtId="0" fontId="17" fillId="0" borderId="0"/>
    <xf numFmtId="0" fontId="17" fillId="0" borderId="0"/>
    <xf numFmtId="0" fontId="17" fillId="0" borderId="0"/>
  </cellStyleXfs>
  <cellXfs count="227">
    <xf numFmtId="0" fontId="0" fillId="0" borderId="0" xfId="0"/>
    <xf numFmtId="166" fontId="88" fillId="0" borderId="10" xfId="674" quotePrefix="1" applyFont="1" applyBorder="1" applyAlignment="1">
      <alignment horizontal="center" vertical="center" wrapText="1" readingOrder="1"/>
    </xf>
    <xf numFmtId="0" fontId="86" fillId="0" borderId="0" xfId="900" applyFont="1"/>
    <xf numFmtId="0" fontId="86" fillId="58" borderId="0" xfId="900" applyFont="1" applyFill="1"/>
    <xf numFmtId="166" fontId="87" fillId="0" borderId="27" xfId="674" quotePrefix="1" applyNumberFormat="1" applyFont="1" applyBorder="1" applyAlignment="1">
      <alignment horizontal="left" vertical="center" wrapText="1" readingOrder="1"/>
    </xf>
    <xf numFmtId="166" fontId="87" fillId="0" borderId="28" xfId="674" quotePrefix="1" applyNumberFormat="1" applyFont="1" applyBorder="1" applyAlignment="1">
      <alignment horizontal="center" vertical="center" wrapText="1" readingOrder="1"/>
    </xf>
    <xf numFmtId="166" fontId="84" fillId="0" borderId="32" xfId="674" applyFont="1" applyBorder="1" applyAlignment="1">
      <alignment horizontal="left" vertical="center" wrapText="1" indent="1" readingOrder="1"/>
    </xf>
    <xf numFmtId="167" fontId="84" fillId="0" borderId="35" xfId="674" applyNumberFormat="1" applyFont="1" applyBorder="1" applyAlignment="1">
      <alignment horizontal="center" vertical="center" readingOrder="1"/>
    </xf>
    <xf numFmtId="167" fontId="84" fillId="0" borderId="32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1" readingOrder="1"/>
    </xf>
    <xf numFmtId="167" fontId="85" fillId="0" borderId="34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2" readingOrder="1"/>
    </xf>
    <xf numFmtId="166" fontId="85" fillId="0" borderId="30" xfId="674" applyFont="1" applyBorder="1" applyAlignment="1">
      <alignment horizontal="left" vertical="center" wrapText="1" indent="1" readingOrder="1"/>
    </xf>
    <xf numFmtId="167" fontId="85" fillId="0" borderId="36" xfId="674" applyNumberFormat="1" applyFont="1" applyBorder="1" applyAlignment="1">
      <alignment horizontal="center" vertical="center" readingOrder="1"/>
    </xf>
    <xf numFmtId="167" fontId="85" fillId="0" borderId="30" xfId="674" applyNumberFormat="1" applyFont="1" applyBorder="1" applyAlignment="1">
      <alignment horizontal="center" vertical="center" readingOrder="1"/>
    </xf>
    <xf numFmtId="166" fontId="84" fillId="0" borderId="0" xfId="674" applyFont="1" applyBorder="1" applyAlignment="1">
      <alignment horizontal="left" vertical="center" wrapText="1" indent="1" readingOrder="1"/>
    </xf>
    <xf numFmtId="167" fontId="84" fillId="0" borderId="34" xfId="674" applyNumberFormat="1" applyFont="1" applyBorder="1" applyAlignment="1">
      <alignment horizontal="center" vertical="center" readingOrder="1"/>
    </xf>
    <xf numFmtId="166" fontId="84" fillId="0" borderId="29" xfId="674" applyFont="1" applyBorder="1" applyAlignment="1">
      <alignment horizontal="left" vertical="center" wrapText="1" indent="1" readingOrder="1"/>
    </xf>
    <xf numFmtId="167" fontId="84" fillId="0" borderId="33" xfId="674" applyNumberFormat="1" applyFont="1" applyBorder="1" applyAlignment="1">
      <alignment horizontal="center" vertical="center" readingOrder="1"/>
    </xf>
    <xf numFmtId="167" fontId="84" fillId="0" borderId="29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3" readingOrder="1"/>
    </xf>
    <xf numFmtId="166" fontId="85" fillId="0" borderId="0" xfId="674" applyFont="1" applyBorder="1" applyAlignment="1">
      <alignment horizontal="left" vertical="center" wrapText="1" indent="5" readingOrder="1"/>
    </xf>
    <xf numFmtId="166" fontId="85" fillId="0" borderId="0" xfId="674" applyFont="1" applyBorder="1" applyAlignment="1">
      <alignment horizontal="left" vertical="center" wrapText="1" indent="7" readingOrder="1"/>
    </xf>
    <xf numFmtId="166" fontId="84" fillId="0" borderId="32" xfId="674" applyFont="1" applyBorder="1" applyAlignment="1">
      <alignment horizontal="center" vertical="center" wrapText="1" readingOrder="1"/>
    </xf>
    <xf numFmtId="166" fontId="85" fillId="0" borderId="30" xfId="674" applyFont="1" applyBorder="1" applyAlignment="1">
      <alignment horizontal="left" vertical="center" wrapText="1" indent="3" readingOrder="1"/>
    </xf>
    <xf numFmtId="166" fontId="88" fillId="0" borderId="28" xfId="674" quotePrefix="1" applyFont="1" applyBorder="1" applyAlignment="1">
      <alignment horizontal="center" vertical="center" wrapText="1" readingOrder="1"/>
    </xf>
    <xf numFmtId="0" fontId="0" fillId="58" borderId="0" xfId="0" applyFill="1"/>
    <xf numFmtId="0" fontId="0" fillId="0" borderId="0" xfId="0" applyAlignment="1">
      <alignment vertical="center"/>
    </xf>
    <xf numFmtId="0" fontId="93" fillId="58" borderId="0" xfId="0" applyFont="1" applyFill="1" applyAlignment="1">
      <alignment horizontal="center"/>
    </xf>
    <xf numFmtId="0" fontId="17" fillId="0" borderId="0" xfId="0" applyFont="1" applyFill="1" applyBorder="1" applyAlignment="1"/>
    <xf numFmtId="166" fontId="96" fillId="0" borderId="0" xfId="1" applyFont="1" applyFill="1"/>
    <xf numFmtId="166" fontId="96" fillId="0" borderId="0" xfId="1" applyFont="1" applyFill="1" applyBorder="1"/>
    <xf numFmtId="166" fontId="97" fillId="0" borderId="0" xfId="1" applyFont="1" applyFill="1"/>
    <xf numFmtId="0" fontId="0" fillId="58" borderId="0" xfId="0" applyFill="1" applyBorder="1"/>
    <xf numFmtId="0" fontId="95" fillId="58" borderId="0" xfId="0" applyFont="1" applyFill="1" applyBorder="1" applyAlignment="1">
      <alignment vertical="center"/>
    </xf>
    <xf numFmtId="0" fontId="13" fillId="58" borderId="0" xfId="0" applyFont="1" applyFill="1" applyBorder="1"/>
    <xf numFmtId="166" fontId="99" fillId="0" borderId="38" xfId="674" quotePrefix="1" applyNumberFormat="1" applyFont="1" applyBorder="1" applyAlignment="1">
      <alignment horizontal="left" vertical="center" wrapText="1" indent="1" readingOrder="1"/>
    </xf>
    <xf numFmtId="0" fontId="100" fillId="59" borderId="0" xfId="0" applyFont="1" applyFill="1" applyBorder="1" applyAlignment="1">
      <alignment horizontal="center" vertical="center"/>
    </xf>
    <xf numFmtId="183" fontId="96" fillId="0" borderId="0" xfId="674" applyNumberFormat="1" applyFont="1" applyFill="1" applyBorder="1" applyAlignment="1">
      <alignment horizontal="center" vertical="center" wrapText="1" readingOrder="1"/>
    </xf>
    <xf numFmtId="0" fontId="103" fillId="0" borderId="0" xfId="0" applyFont="1" applyFill="1" applyBorder="1"/>
    <xf numFmtId="0" fontId="104" fillId="0" borderId="0" xfId="900" applyFont="1"/>
    <xf numFmtId="166" fontId="106" fillId="0" borderId="42" xfId="918" applyFont="1" applyBorder="1" applyAlignment="1">
      <alignment horizontal="left" wrapText="1" indent="1" readingOrder="1"/>
    </xf>
    <xf numFmtId="0" fontId="107" fillId="0" borderId="44" xfId="900" applyFont="1" applyBorder="1" applyAlignment="1">
      <alignment horizontal="left" vertical="center" wrapText="1" indent="1" readingOrder="1"/>
    </xf>
    <xf numFmtId="167" fontId="107" fillId="0" borderId="45" xfId="1" applyNumberFormat="1" applyFont="1" applyBorder="1" applyAlignment="1">
      <alignment horizontal="right" vertical="center" wrapText="1" indent="1" readingOrder="1"/>
    </xf>
    <xf numFmtId="0" fontId="107" fillId="0" borderId="46" xfId="900" applyFont="1" applyBorder="1" applyAlignment="1">
      <alignment horizontal="left" vertical="center" wrapText="1" indent="1" readingOrder="1"/>
    </xf>
    <xf numFmtId="167" fontId="107" fillId="0" borderId="47" xfId="1" applyNumberFormat="1" applyFont="1" applyBorder="1" applyAlignment="1">
      <alignment horizontal="right" vertical="center" wrapText="1" indent="1" readingOrder="1"/>
    </xf>
    <xf numFmtId="0" fontId="108" fillId="0" borderId="46" xfId="900" applyFont="1" applyBorder="1" applyAlignment="1">
      <alignment horizontal="left" vertical="center" wrapText="1" indent="1" readingOrder="1"/>
    </xf>
    <xf numFmtId="167" fontId="108" fillId="0" borderId="47" xfId="1" applyNumberFormat="1" applyFont="1" applyBorder="1" applyAlignment="1">
      <alignment horizontal="right" vertical="center" wrapText="1" indent="1" readingOrder="1"/>
    </xf>
    <xf numFmtId="0" fontId="107" fillId="0" borderId="48" xfId="900" applyFont="1" applyBorder="1" applyAlignment="1">
      <alignment horizontal="left" vertical="center" wrapText="1" indent="1" readingOrder="1"/>
    </xf>
    <xf numFmtId="167" fontId="107" fillId="0" borderId="49" xfId="1" applyNumberFormat="1" applyFont="1" applyBorder="1" applyAlignment="1">
      <alignment horizontal="right" vertical="center" wrapText="1" indent="1" readingOrder="1"/>
    </xf>
    <xf numFmtId="166" fontId="108" fillId="60" borderId="50" xfId="918" applyFont="1" applyFill="1" applyBorder="1" applyAlignment="1">
      <alignment horizontal="left" vertical="center" wrapText="1" indent="1" readingOrder="1"/>
    </xf>
    <xf numFmtId="167" fontId="108" fillId="60" borderId="51" xfId="918" applyNumberFormat="1" applyFont="1" applyFill="1" applyBorder="1" applyAlignment="1">
      <alignment horizontal="right" vertical="center" wrapText="1" indent="1" readingOrder="1"/>
    </xf>
    <xf numFmtId="0" fontId="107" fillId="0" borderId="52" xfId="900" applyFont="1" applyBorder="1" applyAlignment="1">
      <alignment horizontal="left" vertical="center" wrapText="1" indent="1" readingOrder="1"/>
    </xf>
    <xf numFmtId="167" fontId="107" fillId="0" borderId="53" xfId="1" applyNumberFormat="1" applyFont="1" applyBorder="1" applyAlignment="1">
      <alignment horizontal="right" vertical="center" wrapText="1" indent="1" readingOrder="1"/>
    </xf>
    <xf numFmtId="0" fontId="108" fillId="0" borderId="48" xfId="900" applyFont="1" applyBorder="1" applyAlignment="1">
      <alignment horizontal="left" vertical="center" wrapText="1" indent="1" readingOrder="1"/>
    </xf>
    <xf numFmtId="167" fontId="108" fillId="0" borderId="49" xfId="1" applyNumberFormat="1" applyFont="1" applyBorder="1" applyAlignment="1">
      <alignment horizontal="right" vertical="center" wrapText="1" indent="1" readingOrder="1"/>
    </xf>
    <xf numFmtId="0" fontId="107" fillId="0" borderId="0" xfId="900" applyFont="1" applyBorder="1" applyAlignment="1">
      <alignment horizontal="left" vertical="center" wrapText="1" indent="1" readingOrder="1"/>
    </xf>
    <xf numFmtId="168" fontId="107" fillId="0" borderId="53" xfId="817" applyNumberFormat="1" applyFont="1" applyBorder="1" applyAlignment="1">
      <alignment horizontal="right" vertical="center" wrapText="1" indent="1" readingOrder="1"/>
    </xf>
    <xf numFmtId="168" fontId="107" fillId="0" borderId="47" xfId="817" applyNumberFormat="1" applyFont="1" applyBorder="1" applyAlignment="1">
      <alignment horizontal="right" vertical="center" wrapText="1" indent="1" readingOrder="1"/>
    </xf>
    <xf numFmtId="0" fontId="108" fillId="60" borderId="31" xfId="900" applyFont="1" applyFill="1" applyBorder="1" applyAlignment="1">
      <alignment horizontal="left" vertical="center" wrapText="1" indent="1" readingOrder="1"/>
    </xf>
    <xf numFmtId="168" fontId="108" fillId="60" borderId="54" xfId="817" applyNumberFormat="1" applyFont="1" applyFill="1" applyBorder="1" applyAlignment="1">
      <alignment horizontal="right" vertical="center" wrapText="1" indent="1" readingOrder="1"/>
    </xf>
    <xf numFmtId="0" fontId="107" fillId="0" borderId="30" xfId="900" applyFont="1" applyBorder="1" applyAlignment="1">
      <alignment horizontal="left" vertical="center" wrapText="1" indent="1" readingOrder="1"/>
    </xf>
    <xf numFmtId="168" fontId="107" fillId="0" borderId="55" xfId="817" applyNumberFormat="1" applyFont="1" applyBorder="1" applyAlignment="1">
      <alignment horizontal="right" vertical="center" wrapText="1" indent="1" readingOrder="1"/>
    </xf>
    <xf numFmtId="0" fontId="109" fillId="0" borderId="43" xfId="900" quotePrefix="1" applyFont="1" applyBorder="1" applyAlignment="1">
      <alignment horizontal="center" vertical="center" wrapText="1" readingOrder="1"/>
    </xf>
    <xf numFmtId="166" fontId="110" fillId="0" borderId="0" xfId="674" applyFont="1" applyFill="1" applyBorder="1" applyAlignment="1">
      <alignment horizontal="left" vertical="center" wrapText="1" indent="6" readingOrder="1"/>
    </xf>
    <xf numFmtId="166" fontId="110" fillId="0" borderId="0" xfId="674" applyFont="1" applyFill="1" applyBorder="1" applyAlignment="1">
      <alignment horizontal="left" vertical="center" wrapText="1" indent="9" readingOrder="1"/>
    </xf>
    <xf numFmtId="166" fontId="113" fillId="0" borderId="58" xfId="674" applyFont="1" applyFill="1" applyBorder="1" applyAlignment="1">
      <alignment horizontal="left" vertical="center" wrapText="1" indent="1" readingOrder="1"/>
    </xf>
    <xf numFmtId="183" fontId="110" fillId="0" borderId="58" xfId="674" applyNumberFormat="1" applyFont="1" applyFill="1" applyBorder="1" applyAlignment="1">
      <alignment horizontal="center" vertical="center" wrapText="1" readingOrder="1"/>
    </xf>
    <xf numFmtId="166" fontId="112" fillId="0" borderId="59" xfId="674" applyFont="1" applyFill="1" applyBorder="1" applyAlignment="1">
      <alignment horizontal="left" vertical="center" wrapText="1" indent="1" readingOrder="1"/>
    </xf>
    <xf numFmtId="183" fontId="110" fillId="0" borderId="59" xfId="674" applyNumberFormat="1" applyFont="1" applyFill="1" applyBorder="1" applyAlignment="1">
      <alignment horizontal="center" vertical="center" wrapText="1" readingOrder="1"/>
    </xf>
    <xf numFmtId="183" fontId="110" fillId="0" borderId="0" xfId="674" applyNumberFormat="1" applyFont="1" applyFill="1" applyBorder="1" applyAlignment="1">
      <alignment horizontal="center" vertical="center" wrapText="1" readingOrder="1"/>
    </xf>
    <xf numFmtId="168" fontId="110" fillId="0" borderId="0" xfId="919" applyNumberFormat="1" applyFont="1" applyFill="1" applyBorder="1" applyAlignment="1">
      <alignment horizontal="center" vertical="center" wrapText="1" readingOrder="1"/>
    </xf>
    <xf numFmtId="0" fontId="111" fillId="61" borderId="60" xfId="674" quotePrefix="1" applyNumberFormat="1" applyFont="1" applyFill="1" applyBorder="1" applyAlignment="1">
      <alignment horizontal="centerContinuous" vertical="center" readingOrder="1"/>
    </xf>
    <xf numFmtId="166" fontId="111" fillId="61" borderId="60" xfId="674" quotePrefix="1" applyNumberFormat="1" applyFont="1" applyFill="1" applyBorder="1" applyAlignment="1">
      <alignment horizontal="centerContinuous" vertical="center" wrapText="1" readingOrder="1"/>
    </xf>
    <xf numFmtId="166" fontId="111" fillId="61" borderId="60" xfId="674" applyFont="1" applyFill="1" applyBorder="1" applyAlignment="1">
      <alignment horizontal="centerContinuous" vertical="center" wrapText="1" readingOrder="1"/>
    </xf>
    <xf numFmtId="0" fontId="111" fillId="61" borderId="61" xfId="674" quotePrefix="1" applyNumberFormat="1" applyFont="1" applyFill="1" applyBorder="1" applyAlignment="1">
      <alignment horizontal="centerContinuous" vertical="center" readingOrder="1"/>
    </xf>
    <xf numFmtId="166" fontId="97" fillId="0" borderId="0" xfId="1" applyFont="1" applyFill="1" applyBorder="1"/>
    <xf numFmtId="183" fontId="110" fillId="0" borderId="40" xfId="674" applyNumberFormat="1" applyFont="1" applyFill="1" applyBorder="1" applyAlignment="1">
      <alignment horizontal="center" vertical="center" wrapText="1" readingOrder="1"/>
    </xf>
    <xf numFmtId="166" fontId="102" fillId="0" borderId="0" xfId="674" applyFont="1" applyFill="1" applyBorder="1" applyAlignment="1">
      <alignment horizontal="left" vertical="center" wrapText="1" indent="6" readingOrder="1"/>
    </xf>
    <xf numFmtId="168" fontId="96" fillId="0" borderId="0" xfId="919" applyNumberFormat="1" applyFont="1" applyFill="1" applyBorder="1" applyAlignment="1">
      <alignment horizontal="center" vertical="center" wrapText="1" readingOrder="1"/>
    </xf>
    <xf numFmtId="166" fontId="98" fillId="0" borderId="0" xfId="674" applyFont="1" applyFill="1" applyBorder="1" applyAlignment="1">
      <alignment horizontal="left" vertical="center" wrapText="1" indent="1" readingOrder="1"/>
    </xf>
    <xf numFmtId="0" fontId="0" fillId="0" borderId="0" xfId="0" applyBorder="1"/>
    <xf numFmtId="183" fontId="112" fillId="0" borderId="59" xfId="674" applyNumberFormat="1" applyFont="1" applyFill="1" applyBorder="1" applyAlignment="1">
      <alignment horizontal="center" vertical="center" wrapText="1" readingOrder="1"/>
    </xf>
    <xf numFmtId="166" fontId="110" fillId="0" borderId="40" xfId="674" applyFont="1" applyFill="1" applyBorder="1" applyAlignment="1">
      <alignment horizontal="left" vertical="center" wrapText="1" indent="6" readingOrder="1"/>
    </xf>
    <xf numFmtId="0" fontId="111" fillId="61" borderId="57" xfId="674" quotePrefix="1" applyNumberFormat="1" applyFont="1" applyFill="1" applyBorder="1" applyAlignment="1">
      <alignment horizontal="centerContinuous" vertical="center" readingOrder="1"/>
    </xf>
    <xf numFmtId="168" fontId="107" fillId="0" borderId="0" xfId="817" applyNumberFormat="1" applyFont="1" applyBorder="1" applyAlignment="1">
      <alignment horizontal="right" vertical="center" wrapText="1" indent="1" readingOrder="1"/>
    </xf>
    <xf numFmtId="0" fontId="114" fillId="0" borderId="0" xfId="900" applyFont="1"/>
    <xf numFmtId="0" fontId="115" fillId="0" borderId="0" xfId="900" applyFont="1"/>
    <xf numFmtId="167" fontId="85" fillId="0" borderId="0" xfId="674" applyNumberFormat="1" applyFont="1" applyAlignment="1">
      <alignment horizontal="center" vertical="center" readingOrder="1"/>
    </xf>
    <xf numFmtId="167" fontId="84" fillId="0" borderId="0" xfId="674" applyNumberFormat="1" applyFont="1" applyAlignment="1">
      <alignment horizontal="center" vertical="center" readingOrder="1"/>
    </xf>
    <xf numFmtId="183" fontId="110" fillId="0" borderId="0" xfId="674" applyNumberFormat="1" applyFont="1" applyAlignment="1">
      <alignment horizontal="center" vertical="center" wrapText="1" readingOrder="1"/>
    </xf>
    <xf numFmtId="166" fontId="110" fillId="0" borderId="0" xfId="1" applyFont="1"/>
    <xf numFmtId="168" fontId="110" fillId="0" borderId="0" xfId="919" applyNumberFormat="1" applyFont="1" applyAlignment="1">
      <alignment horizontal="center" vertical="center" wrapText="1" readingOrder="1"/>
    </xf>
    <xf numFmtId="184" fontId="110" fillId="0" borderId="0" xfId="674" applyNumberFormat="1" applyFont="1" applyAlignment="1">
      <alignment horizontal="center" vertical="center" wrapText="1" readingOrder="1"/>
    </xf>
    <xf numFmtId="183" fontId="110" fillId="0" borderId="58" xfId="674" applyNumberFormat="1" applyFont="1" applyBorder="1" applyAlignment="1">
      <alignment horizontal="center" vertical="center" wrapText="1" readingOrder="1"/>
    </xf>
    <xf numFmtId="183" fontId="110" fillId="0" borderId="59" xfId="674" applyNumberFormat="1" applyFont="1" applyBorder="1" applyAlignment="1">
      <alignment horizontal="center" vertical="center" wrapText="1" readingOrder="1"/>
    </xf>
    <xf numFmtId="166" fontId="96" fillId="0" borderId="0" xfId="1" applyFont="1"/>
    <xf numFmtId="166" fontId="97" fillId="0" borderId="0" xfId="1" applyFont="1"/>
    <xf numFmtId="168" fontId="112" fillId="0" borderId="59" xfId="919" applyNumberFormat="1" applyFont="1" applyBorder="1" applyAlignment="1">
      <alignment horizontal="center" vertical="center" wrapText="1" readingOrder="1"/>
    </xf>
    <xf numFmtId="168" fontId="96" fillId="0" borderId="0" xfId="919" applyNumberFormat="1" applyFont="1" applyAlignment="1">
      <alignment horizontal="center" vertical="center" wrapText="1" readingOrder="1"/>
    </xf>
    <xf numFmtId="168" fontId="110" fillId="0" borderId="40" xfId="919" applyNumberFormat="1" applyFont="1" applyBorder="1" applyAlignment="1">
      <alignment horizontal="center" vertical="center" wrapText="1" readingOrder="1"/>
    </xf>
    <xf numFmtId="166" fontId="110" fillId="0" borderId="0" xfId="674" applyFont="1" applyAlignment="1">
      <alignment horizontal="left" vertical="center" wrapText="1" indent="6" readingOrder="1"/>
    </xf>
    <xf numFmtId="166" fontId="112" fillId="0" borderId="0" xfId="1" applyFont="1" applyFill="1"/>
    <xf numFmtId="166" fontId="110" fillId="0" borderId="0" xfId="1" applyFont="1" applyFill="1"/>
    <xf numFmtId="168" fontId="110" fillId="0" borderId="40" xfId="919" applyNumberFormat="1" applyFont="1" applyFill="1" applyBorder="1" applyAlignment="1">
      <alignment horizontal="center" vertical="center" wrapText="1" readingOrder="1"/>
    </xf>
    <xf numFmtId="184" fontId="110" fillId="0" borderId="40" xfId="674" applyNumberFormat="1" applyFont="1" applyBorder="1" applyAlignment="1">
      <alignment horizontal="center" vertical="center" wrapText="1" readingOrder="1"/>
    </xf>
    <xf numFmtId="0" fontId="17" fillId="0" borderId="0" xfId="0" applyFont="1"/>
    <xf numFmtId="185" fontId="0" fillId="0" borderId="0" xfId="0" applyNumberFormat="1"/>
    <xf numFmtId="0" fontId="117" fillId="0" borderId="0" xfId="0" applyFont="1"/>
    <xf numFmtId="166" fontId="117" fillId="0" borderId="0" xfId="1" applyFont="1"/>
    <xf numFmtId="183" fontId="117" fillId="0" borderId="0" xfId="674" applyNumberFormat="1" applyFont="1" applyAlignment="1">
      <alignment horizontal="right" vertical="center" wrapText="1" indent="2" readingOrder="1"/>
    </xf>
    <xf numFmtId="168" fontId="117" fillId="0" borderId="0" xfId="919" applyNumberFormat="1" applyFont="1" applyAlignment="1">
      <alignment horizontal="right" vertical="center" wrapText="1" indent="2" readingOrder="1"/>
    </xf>
    <xf numFmtId="168" fontId="117" fillId="0" borderId="0" xfId="817" applyNumberFormat="1" applyFont="1" applyAlignment="1">
      <alignment horizontal="right" vertical="center" wrapText="1" indent="2" readingOrder="1"/>
    </xf>
    <xf numFmtId="168" fontId="117" fillId="0" borderId="0" xfId="919" applyNumberFormat="1" applyFont="1" applyAlignment="1">
      <alignment horizontal="center" vertical="center" wrapText="1" readingOrder="1"/>
    </xf>
    <xf numFmtId="166" fontId="117" fillId="0" borderId="0" xfId="1" applyFont="1" applyAlignment="1">
      <alignment horizontal="left" indent="2"/>
    </xf>
    <xf numFmtId="168" fontId="117" fillId="0" borderId="0" xfId="919" quotePrefix="1" applyNumberFormat="1" applyFont="1" applyAlignment="1">
      <alignment horizontal="center" vertical="center" wrapText="1" readingOrder="1"/>
    </xf>
    <xf numFmtId="166" fontId="96" fillId="0" borderId="64" xfId="674" applyFont="1" applyFill="1" applyBorder="1" applyAlignment="1">
      <alignment horizontal="left" vertical="center" wrapText="1" readingOrder="1"/>
    </xf>
    <xf numFmtId="166" fontId="101" fillId="0" borderId="0" xfId="674" applyFont="1" applyFill="1" applyBorder="1" applyAlignment="1">
      <alignment horizontal="left" vertical="center" wrapText="1" indent="1" readingOrder="1"/>
    </xf>
    <xf numFmtId="0" fontId="94" fillId="61" borderId="39" xfId="0" applyFont="1" applyFill="1" applyBorder="1" applyAlignment="1">
      <alignment horizontal="center" vertical="center"/>
    </xf>
    <xf numFmtId="0" fontId="92" fillId="61" borderId="0" xfId="0" applyFont="1" applyFill="1" applyBorder="1" applyAlignment="1">
      <alignment horizontal="left" vertical="center"/>
    </xf>
    <xf numFmtId="166" fontId="91" fillId="61" borderId="0" xfId="1" applyFont="1" applyFill="1" applyBorder="1" applyAlignment="1">
      <alignment vertical="center"/>
    </xf>
    <xf numFmtId="0" fontId="0" fillId="61" borderId="0" xfId="0" applyFill="1" applyAlignment="1">
      <alignment vertical="center"/>
    </xf>
    <xf numFmtId="0" fontId="0" fillId="61" borderId="0" xfId="0" applyFill="1"/>
    <xf numFmtId="0" fontId="92" fillId="61" borderId="0" xfId="0" applyFont="1" applyFill="1" applyAlignment="1">
      <alignment horizontal="left" vertical="center"/>
    </xf>
    <xf numFmtId="166" fontId="91" fillId="61" borderId="0" xfId="1" applyFont="1" applyFill="1" applyAlignment="1">
      <alignment vertical="center"/>
    </xf>
    <xf numFmtId="166" fontId="116" fillId="61" borderId="56" xfId="0" quotePrefix="1" applyNumberFormat="1" applyFont="1" applyFill="1" applyBorder="1" applyAlignment="1">
      <alignment horizontal="centerContinuous" vertical="center" wrapText="1" readingOrder="1"/>
    </xf>
    <xf numFmtId="166" fontId="116" fillId="61" borderId="40" xfId="674" quotePrefix="1" applyFont="1" applyFill="1" applyBorder="1" applyAlignment="1">
      <alignment horizontal="center" vertical="center" wrapText="1" readingOrder="1"/>
    </xf>
    <xf numFmtId="0" fontId="116" fillId="61" borderId="40" xfId="0" applyFont="1" applyFill="1" applyBorder="1" applyAlignment="1">
      <alignment horizontal="center" vertical="center" wrapText="1" readingOrder="1"/>
    </xf>
    <xf numFmtId="166" fontId="116" fillId="61" borderId="63" xfId="674" quotePrefix="1" applyFont="1" applyFill="1" applyBorder="1" applyAlignment="1">
      <alignment horizontal="center" vertical="center" wrapText="1" readingOrder="1"/>
    </xf>
    <xf numFmtId="0" fontId="0" fillId="0" borderId="0" xfId="920" applyFont="1" applyAlignment="1">
      <alignment horizontal="center"/>
    </xf>
    <xf numFmtId="0" fontId="118" fillId="58" borderId="0" xfId="920" applyFont="1" applyFill="1"/>
    <xf numFmtId="0" fontId="118" fillId="0" borderId="0" xfId="920" applyFont="1"/>
    <xf numFmtId="0" fontId="17" fillId="0" borderId="0" xfId="920" applyAlignment="1">
      <alignment horizontal="center"/>
    </xf>
    <xf numFmtId="0" fontId="0" fillId="0" borderId="0" xfId="920" applyFont="1"/>
    <xf numFmtId="0" fontId="122" fillId="62" borderId="0" xfId="922" applyFont="1" applyFill="1" applyAlignment="1">
      <alignment horizontal="left" indent="1"/>
    </xf>
    <xf numFmtId="0" fontId="121" fillId="62" borderId="0" xfId="922" applyFont="1" applyFill="1" applyAlignment="1">
      <alignment horizontal="center"/>
    </xf>
    <xf numFmtId="0" fontId="123" fillId="62" borderId="0" xfId="922" applyFont="1" applyFill="1" applyAlignment="1">
      <alignment horizontal="center" wrapText="1"/>
    </xf>
    <xf numFmtId="0" fontId="124" fillId="0" borderId="0" xfId="922" applyFont="1"/>
    <xf numFmtId="0" fontId="125" fillId="0" borderId="40" xfId="920" applyFont="1" applyBorder="1"/>
    <xf numFmtId="0" fontId="126" fillId="0" borderId="40" xfId="920" applyFont="1" applyBorder="1" applyAlignment="1">
      <alignment horizontal="center"/>
    </xf>
    <xf numFmtId="0" fontId="127" fillId="58" borderId="40" xfId="920" applyFont="1" applyFill="1" applyBorder="1"/>
    <xf numFmtId="0" fontId="125" fillId="0" borderId="0" xfId="920" applyFont="1"/>
    <xf numFmtId="0" fontId="128" fillId="0" borderId="62" xfId="923" applyFont="1" applyBorder="1" applyAlignment="1">
      <alignment horizontal="left" vertical="center" indent="1"/>
    </xf>
    <xf numFmtId="0" fontId="126" fillId="0" borderId="0" xfId="920" applyFont="1" applyAlignment="1">
      <alignment horizontal="center"/>
    </xf>
    <xf numFmtId="0" fontId="131" fillId="65" borderId="0" xfId="923" applyFont="1" applyFill="1" applyAlignment="1">
      <alignment horizontal="left" vertical="center" wrapText="1" indent="1"/>
    </xf>
    <xf numFmtId="167" fontId="132" fillId="58" borderId="0" xfId="923" applyNumberFormat="1" applyFont="1" applyFill="1" applyAlignment="1">
      <alignment horizontal="center" vertical="center"/>
    </xf>
    <xf numFmtId="3" fontId="133" fillId="58" borderId="0" xfId="923" applyNumberFormat="1" applyFont="1" applyFill="1" applyAlignment="1">
      <alignment horizontal="center" vertical="center"/>
    </xf>
    <xf numFmtId="168" fontId="132" fillId="58" borderId="0" xfId="817" applyNumberFormat="1" applyFont="1" applyFill="1" applyAlignment="1">
      <alignment horizontal="center" vertical="center"/>
    </xf>
    <xf numFmtId="167" fontId="132" fillId="58" borderId="0" xfId="817" applyNumberFormat="1" applyFont="1" applyFill="1" applyAlignment="1">
      <alignment horizontal="center" vertical="center"/>
    </xf>
    <xf numFmtId="167" fontId="132" fillId="58" borderId="0" xfId="923" applyNumberFormat="1" applyFont="1" applyFill="1"/>
    <xf numFmtId="9" fontId="130" fillId="0" borderId="0" xfId="817" applyFont="1"/>
    <xf numFmtId="0" fontId="135" fillId="0" borderId="40" xfId="923" applyFont="1" applyBorder="1" applyAlignment="1">
      <alignment horizontal="left" indent="1"/>
    </xf>
    <xf numFmtId="167" fontId="134" fillId="58" borderId="40" xfId="923" applyNumberFormat="1" applyFont="1" applyFill="1" applyBorder="1" applyAlignment="1">
      <alignment horizontal="center" vertical="center"/>
    </xf>
    <xf numFmtId="3" fontId="135" fillId="58" borderId="40" xfId="923" applyNumberFormat="1" applyFont="1" applyFill="1" applyBorder="1" applyAlignment="1">
      <alignment horizontal="center" vertical="center"/>
    </xf>
    <xf numFmtId="168" fontId="134" fillId="58" borderId="40" xfId="817" applyNumberFormat="1" applyFont="1" applyFill="1" applyBorder="1" applyAlignment="1">
      <alignment horizontal="center" vertical="center"/>
    </xf>
    <xf numFmtId="167" fontId="134" fillId="58" borderId="40" xfId="817" applyNumberFormat="1" applyFont="1" applyFill="1" applyBorder="1" applyAlignment="1">
      <alignment horizontal="center" vertical="center"/>
    </xf>
    <xf numFmtId="0" fontId="135" fillId="0" borderId="31" xfId="922" applyFont="1" applyBorder="1" applyAlignment="1">
      <alignment horizontal="left" indent="1"/>
    </xf>
    <xf numFmtId="168" fontId="134" fillId="58" borderId="31" xfId="817" applyNumberFormat="1" applyFont="1" applyFill="1" applyBorder="1" applyAlignment="1">
      <alignment horizontal="center" vertical="center"/>
    </xf>
    <xf numFmtId="3" fontId="135" fillId="58" borderId="31" xfId="817" applyNumberFormat="1" applyFont="1" applyFill="1" applyBorder="1" applyAlignment="1">
      <alignment horizontal="center" vertical="center"/>
    </xf>
    <xf numFmtId="168" fontId="134" fillId="0" borderId="31" xfId="817" applyNumberFormat="1" applyFont="1" applyBorder="1" applyAlignment="1">
      <alignment horizontal="center" vertical="center"/>
    </xf>
    <xf numFmtId="0" fontId="128" fillId="0" borderId="0" xfId="923" applyFont="1" applyAlignment="1">
      <alignment horizontal="left" vertical="center" indent="1"/>
    </xf>
    <xf numFmtId="0" fontId="135" fillId="0" borderId="31" xfId="923" applyFont="1" applyBorder="1" applyAlignment="1">
      <alignment horizontal="left" indent="1"/>
    </xf>
    <xf numFmtId="167" fontId="134" fillId="58" borderId="31" xfId="923" applyNumberFormat="1" applyFont="1" applyFill="1" applyBorder="1" applyAlignment="1">
      <alignment horizontal="center" vertical="center"/>
    </xf>
    <xf numFmtId="3" fontId="135" fillId="58" borderId="31" xfId="923" applyNumberFormat="1" applyFont="1" applyFill="1" applyBorder="1" applyAlignment="1">
      <alignment horizontal="center" vertical="center"/>
    </xf>
    <xf numFmtId="167" fontId="134" fillId="58" borderId="31" xfId="817" applyNumberFormat="1" applyFont="1" applyFill="1" applyBorder="1" applyAlignment="1">
      <alignment horizontal="center" vertical="center"/>
    </xf>
    <xf numFmtId="0" fontId="135" fillId="0" borderId="62" xfId="923" applyFont="1" applyBorder="1" applyAlignment="1">
      <alignment horizontal="left" indent="1"/>
    </xf>
    <xf numFmtId="167" fontId="134" fillId="58" borderId="62" xfId="923" applyNumberFormat="1" applyFont="1" applyFill="1" applyBorder="1" applyAlignment="1">
      <alignment horizontal="center" vertical="center"/>
    </xf>
    <xf numFmtId="3" fontId="135" fillId="58" borderId="62" xfId="923" applyNumberFormat="1" applyFont="1" applyFill="1" applyBorder="1" applyAlignment="1">
      <alignment horizontal="center" vertical="center"/>
    </xf>
    <xf numFmtId="168" fontId="134" fillId="58" borderId="62" xfId="817" applyNumberFormat="1" applyFont="1" applyFill="1" applyBorder="1" applyAlignment="1">
      <alignment horizontal="center" vertical="center"/>
    </xf>
    <xf numFmtId="167" fontId="134" fillId="58" borderId="62" xfId="817" applyNumberFormat="1" applyFont="1" applyFill="1" applyBorder="1" applyAlignment="1">
      <alignment horizontal="center" vertical="center"/>
    </xf>
    <xf numFmtId="3" fontId="134" fillId="58" borderId="62" xfId="920" applyNumberFormat="1" applyFont="1" applyFill="1" applyBorder="1" applyAlignment="1">
      <alignment horizontal="center" vertical="center"/>
    </xf>
    <xf numFmtId="3" fontId="135" fillId="58" borderId="62" xfId="920" applyNumberFormat="1" applyFont="1" applyFill="1" applyBorder="1" applyAlignment="1">
      <alignment horizontal="center" vertical="center"/>
    </xf>
    <xf numFmtId="3" fontId="134" fillId="58" borderId="62" xfId="817" applyNumberFormat="1" applyFont="1" applyFill="1" applyBorder="1" applyAlignment="1">
      <alignment horizontal="center" vertical="center"/>
    </xf>
    <xf numFmtId="0" fontId="132" fillId="65" borderId="0" xfId="922" applyFont="1" applyFill="1" applyAlignment="1">
      <alignment horizontal="left" vertical="center" wrapText="1" indent="1"/>
    </xf>
    <xf numFmtId="3" fontId="132" fillId="58" borderId="0" xfId="922" applyNumberFormat="1" applyFont="1" applyFill="1" applyAlignment="1">
      <alignment horizontal="center" vertical="center"/>
    </xf>
    <xf numFmtId="3" fontId="133" fillId="58" borderId="0" xfId="922" applyNumberFormat="1" applyFont="1" applyFill="1" applyAlignment="1">
      <alignment horizontal="center" vertical="center"/>
    </xf>
    <xf numFmtId="3" fontId="132" fillId="58" borderId="0" xfId="817" applyNumberFormat="1" applyFont="1" applyFill="1" applyAlignment="1">
      <alignment horizontal="center" vertical="center"/>
    </xf>
    <xf numFmtId="3" fontId="132" fillId="58" borderId="0" xfId="922" applyNumberFormat="1" applyFont="1" applyFill="1"/>
    <xf numFmtId="0" fontId="131" fillId="65" borderId="0" xfId="922" applyFont="1" applyFill="1" applyAlignment="1">
      <alignment horizontal="left" vertical="center" wrapText="1" indent="1"/>
    </xf>
    <xf numFmtId="167" fontId="134" fillId="58" borderId="62" xfId="920" applyNumberFormat="1" applyFont="1" applyFill="1" applyBorder="1" applyAlignment="1">
      <alignment horizontal="center" vertical="center"/>
    </xf>
    <xf numFmtId="167" fontId="132" fillId="58" borderId="0" xfId="922" applyNumberFormat="1" applyFont="1" applyFill="1" applyAlignment="1">
      <alignment horizontal="center" vertical="center"/>
    </xf>
    <xf numFmtId="167" fontId="132" fillId="58" borderId="0" xfId="922" applyNumberFormat="1" applyFont="1" applyFill="1"/>
    <xf numFmtId="0" fontId="132" fillId="65" borderId="40" xfId="922" applyFont="1" applyFill="1" applyBorder="1" applyAlignment="1">
      <alignment horizontal="left" vertical="center" wrapText="1" indent="1"/>
    </xf>
    <xf numFmtId="167" fontId="132" fillId="58" borderId="40" xfId="922" applyNumberFormat="1" applyFont="1" applyFill="1" applyBorder="1" applyAlignment="1">
      <alignment horizontal="center" vertical="center"/>
    </xf>
    <xf numFmtId="3" fontId="133" fillId="58" borderId="40" xfId="922" applyNumberFormat="1" applyFont="1" applyFill="1" applyBorder="1" applyAlignment="1">
      <alignment horizontal="center" vertical="center"/>
    </xf>
    <xf numFmtId="168" fontId="132" fillId="58" borderId="40" xfId="817" applyNumberFormat="1" applyFont="1" applyFill="1" applyBorder="1" applyAlignment="1">
      <alignment horizontal="center" vertical="center"/>
    </xf>
    <xf numFmtId="167" fontId="132" fillId="58" borderId="40" xfId="817" applyNumberFormat="1" applyFont="1" applyFill="1" applyBorder="1" applyAlignment="1">
      <alignment horizontal="center" vertical="center"/>
    </xf>
    <xf numFmtId="167" fontId="132" fillId="0" borderId="0" xfId="922" applyNumberFormat="1" applyFont="1"/>
    <xf numFmtId="167" fontId="132" fillId="0" borderId="0" xfId="922" applyNumberFormat="1" applyFont="1" applyAlignment="1">
      <alignment horizontal="center"/>
    </xf>
    <xf numFmtId="0" fontId="121" fillId="63" borderId="0" xfId="922" applyFont="1" applyFill="1" applyAlignment="1">
      <alignment horizontal="center"/>
    </xf>
    <xf numFmtId="166" fontId="96" fillId="0" borderId="60" xfId="1" applyFont="1" applyFill="1" applyBorder="1"/>
    <xf numFmtId="166" fontId="96" fillId="0" borderId="65" xfId="1" applyFont="1" applyFill="1" applyBorder="1"/>
    <xf numFmtId="166" fontId="111" fillId="61" borderId="66" xfId="674" quotePrefix="1" applyNumberFormat="1" applyFont="1" applyFill="1" applyBorder="1" applyAlignment="1">
      <alignment horizontal="center" vertical="center" wrapText="1" readingOrder="1"/>
    </xf>
    <xf numFmtId="166" fontId="111" fillId="61" borderId="67" xfId="674" quotePrefix="1" applyNumberFormat="1" applyFont="1" applyFill="1" applyBorder="1" applyAlignment="1">
      <alignment horizontal="center" vertical="center" wrapText="1" readingOrder="1"/>
    </xf>
    <xf numFmtId="166" fontId="112" fillId="0" borderId="68" xfId="674" applyFont="1" applyFill="1" applyBorder="1" applyAlignment="1">
      <alignment horizontal="left" vertical="center" wrapText="1" indent="1" readingOrder="1"/>
    </xf>
    <xf numFmtId="183" fontId="110" fillId="0" borderId="68" xfId="674" applyNumberFormat="1" applyFont="1" applyFill="1" applyBorder="1" applyAlignment="1">
      <alignment horizontal="center" vertical="center" wrapText="1" readingOrder="1"/>
    </xf>
    <xf numFmtId="166" fontId="112" fillId="0" borderId="0" xfId="1" applyFont="1" applyFill="1" applyBorder="1"/>
    <xf numFmtId="166" fontId="110" fillId="0" borderId="0" xfId="1" applyFont="1" applyFill="1" applyBorder="1"/>
    <xf numFmtId="168" fontId="132" fillId="58" borderId="0" xfId="817" quotePrefix="1" applyNumberFormat="1" applyFont="1" applyFill="1" applyAlignment="1">
      <alignment horizontal="center" vertical="center"/>
    </xf>
    <xf numFmtId="0" fontId="17" fillId="0" borderId="0" xfId="924"/>
    <xf numFmtId="0" fontId="17" fillId="0" borderId="0" xfId="924" applyAlignment="1">
      <alignment horizontal="center"/>
    </xf>
    <xf numFmtId="0" fontId="129" fillId="64" borderId="0" xfId="924" applyFont="1" applyFill="1" applyAlignment="1">
      <alignment horizontal="center" vertical="center"/>
    </xf>
    <xf numFmtId="0" fontId="130" fillId="0" borderId="0" xfId="924" applyFont="1" applyAlignment="1">
      <alignment horizontal="center"/>
    </xf>
    <xf numFmtId="0" fontId="130" fillId="0" borderId="0" xfId="924" applyFont="1"/>
    <xf numFmtId="168" fontId="130" fillId="0" borderId="0" xfId="924" applyNumberFormat="1" applyFont="1"/>
    <xf numFmtId="167" fontId="130" fillId="0" borderId="0" xfId="924" applyNumberFormat="1" applyFont="1"/>
    <xf numFmtId="3" fontId="130" fillId="0" borderId="0" xfId="924" applyNumberFormat="1" applyFont="1"/>
    <xf numFmtId="168" fontId="136" fillId="0" borderId="0" xfId="924" applyNumberFormat="1" applyFont="1"/>
    <xf numFmtId="0" fontId="126" fillId="0" borderId="0" xfId="924" applyFont="1"/>
    <xf numFmtId="0" fontId="126" fillId="0" borderId="0" xfId="924" applyFont="1" applyAlignment="1">
      <alignment horizontal="center"/>
    </xf>
    <xf numFmtId="166" fontId="85" fillId="0" borderId="0" xfId="674" applyFont="1" applyBorder="1" applyAlignment="1">
      <alignment vertical="center" wrapText="1" readingOrder="1"/>
    </xf>
    <xf numFmtId="166" fontId="110" fillId="0" borderId="0" xfId="674" applyFont="1" applyFill="1" applyBorder="1" applyAlignment="1">
      <alignment vertical="center" wrapText="1" readingOrder="1"/>
    </xf>
    <xf numFmtId="168" fontId="107" fillId="0" borderId="0" xfId="817" applyNumberFormat="1" applyFont="1" applyBorder="1" applyAlignment="1">
      <alignment horizontal="left" vertical="center" wrapText="1" indent="1" readingOrder="1"/>
    </xf>
    <xf numFmtId="0" fontId="107" fillId="0" borderId="0" xfId="900" applyFont="1" applyBorder="1" applyAlignment="1">
      <alignment vertical="center" wrapText="1" readingOrder="1"/>
    </xf>
    <xf numFmtId="183" fontId="112" fillId="0" borderId="59" xfId="674" applyNumberFormat="1" applyFont="1" applyBorder="1" applyAlignment="1">
      <alignment horizontal="center" vertical="center" wrapText="1" readingOrder="1"/>
    </xf>
    <xf numFmtId="183" fontId="96" fillId="0" borderId="0" xfId="674" applyNumberFormat="1" applyFont="1" applyAlignment="1">
      <alignment horizontal="center" vertical="center" wrapText="1" readingOrder="1"/>
    </xf>
    <xf numFmtId="183" fontId="110" fillId="0" borderId="40" xfId="674" applyNumberFormat="1" applyFont="1" applyBorder="1" applyAlignment="1">
      <alignment horizontal="center" vertical="center" wrapText="1" readingOrder="1"/>
    </xf>
    <xf numFmtId="0" fontId="105" fillId="0" borderId="41" xfId="900" quotePrefix="1" applyFont="1" applyBorder="1" applyAlignment="1">
      <alignment horizontal="center" wrapText="1" readingOrder="1"/>
    </xf>
    <xf numFmtId="0" fontId="105" fillId="0" borderId="42" xfId="900" quotePrefix="1" applyFont="1" applyBorder="1" applyAlignment="1">
      <alignment horizontal="center" wrapText="1" readingOrder="1"/>
    </xf>
    <xf numFmtId="166" fontId="111" fillId="61" borderId="0" xfId="674" quotePrefix="1" applyNumberFormat="1" applyFont="1" applyFill="1" applyBorder="1" applyAlignment="1">
      <alignment horizontal="center" vertical="center" wrapText="1" readingOrder="1"/>
    </xf>
    <xf numFmtId="0" fontId="111" fillId="61" borderId="61" xfId="674" quotePrefix="1" applyNumberFormat="1" applyFont="1" applyFill="1" applyBorder="1" applyAlignment="1">
      <alignment horizontal="center" vertical="center" readingOrder="1"/>
    </xf>
    <xf numFmtId="0" fontId="111" fillId="61" borderId="60" xfId="674" quotePrefix="1" applyNumberFormat="1" applyFont="1" applyFill="1" applyBorder="1" applyAlignment="1">
      <alignment horizontal="center" vertical="center" readingOrder="1"/>
    </xf>
    <xf numFmtId="0" fontId="111" fillId="61" borderId="69" xfId="674" quotePrefix="1" applyNumberFormat="1" applyFont="1" applyFill="1" applyBorder="1" applyAlignment="1">
      <alignment horizontal="center" vertical="center" readingOrder="1"/>
    </xf>
    <xf numFmtId="0" fontId="111" fillId="61" borderId="57" xfId="674" quotePrefix="1" applyNumberFormat="1" applyFont="1" applyFill="1" applyBorder="1" applyAlignment="1">
      <alignment horizontal="center" vertical="center" readingOrder="1"/>
    </xf>
    <xf numFmtId="0" fontId="120" fillId="62" borderId="0" xfId="922" applyFont="1" applyFill="1" applyAlignment="1">
      <alignment horizontal="center" wrapText="1"/>
    </xf>
    <xf numFmtId="0" fontId="121" fillId="63" borderId="0" xfId="922" applyFont="1" applyFill="1" applyAlignment="1">
      <alignment horizontal="center"/>
    </xf>
    <xf numFmtId="0" fontId="130" fillId="0" borderId="0" xfId="924" applyFont="1" applyAlignment="1">
      <alignment horizontal="center"/>
    </xf>
  </cellXfs>
  <cellStyles count="925">
    <cellStyle name="1" xfId="920" xr:uid="{B6997BE9-35B5-4407-B5DF-553FA0C709CE}"/>
    <cellStyle name="1 2" xfId="922" xr:uid="{CCA5E8F6-4DCE-4FDA-BB4F-1E1C05F84CD2}"/>
    <cellStyle name="1 2 2" xfId="923" xr:uid="{153E2067-67B1-4815-9BEE-FED41B5B4889}"/>
    <cellStyle name="20% - Accent1" xfId="2" xr:uid="{00000000-0005-0000-0000-000000000000}"/>
    <cellStyle name="20% - Accent1 2" xfId="3" xr:uid="{00000000-0005-0000-0000-000001000000}"/>
    <cellStyle name="20% - Accent2" xfId="4" xr:uid="{00000000-0005-0000-0000-000002000000}"/>
    <cellStyle name="20% - Accent2 2" xfId="5" xr:uid="{00000000-0005-0000-0000-000003000000}"/>
    <cellStyle name="20% - Accent3" xfId="6" xr:uid="{00000000-0005-0000-0000-000004000000}"/>
    <cellStyle name="20% - Accent3 2" xfId="7" xr:uid="{00000000-0005-0000-0000-000005000000}"/>
    <cellStyle name="20% - Accent4" xfId="8" xr:uid="{00000000-0005-0000-0000-000006000000}"/>
    <cellStyle name="20% - Accent4 2" xfId="9" xr:uid="{00000000-0005-0000-0000-000007000000}"/>
    <cellStyle name="20% - Accent5" xfId="10" xr:uid="{00000000-0005-0000-0000-000008000000}"/>
    <cellStyle name="20% - Accent5 2" xfId="11" xr:uid="{00000000-0005-0000-0000-000009000000}"/>
    <cellStyle name="20% - Accent6" xfId="12" xr:uid="{00000000-0005-0000-0000-00000A000000}"/>
    <cellStyle name="20% - Accent6 2" xfId="13" xr:uid="{00000000-0005-0000-0000-00000B000000}"/>
    <cellStyle name="20% - Énfasis1 2" xfId="14" xr:uid="{00000000-0005-0000-0000-00000C000000}"/>
    <cellStyle name="20% - Énfasis1 2 2" xfId="15" xr:uid="{00000000-0005-0000-0000-00000D000000}"/>
    <cellStyle name="20% - Énfasis1 3" xfId="16" xr:uid="{00000000-0005-0000-0000-00000E000000}"/>
    <cellStyle name="20% - Énfasis1 3 2" xfId="17" xr:uid="{00000000-0005-0000-0000-00000F000000}"/>
    <cellStyle name="20% - Énfasis2 2" xfId="18" xr:uid="{00000000-0005-0000-0000-000010000000}"/>
    <cellStyle name="20% - Énfasis2 2 2" xfId="19" xr:uid="{00000000-0005-0000-0000-000011000000}"/>
    <cellStyle name="20% - Énfasis2 3" xfId="20" xr:uid="{00000000-0005-0000-0000-000012000000}"/>
    <cellStyle name="20% - Énfasis2 3 2" xfId="21" xr:uid="{00000000-0005-0000-0000-000013000000}"/>
    <cellStyle name="20% - Énfasis3 2" xfId="22" xr:uid="{00000000-0005-0000-0000-000014000000}"/>
    <cellStyle name="20% - Énfasis3 2 2" xfId="23" xr:uid="{00000000-0005-0000-0000-000015000000}"/>
    <cellStyle name="20% - Énfasis3 3" xfId="24" xr:uid="{00000000-0005-0000-0000-000016000000}"/>
    <cellStyle name="20% - Énfasis3 3 2" xfId="25" xr:uid="{00000000-0005-0000-0000-000017000000}"/>
    <cellStyle name="20% - Énfasis4 2" xfId="26" xr:uid="{00000000-0005-0000-0000-000018000000}"/>
    <cellStyle name="20% - Énfasis4 2 2" xfId="27" xr:uid="{00000000-0005-0000-0000-000019000000}"/>
    <cellStyle name="20% - Énfasis4 3" xfId="28" xr:uid="{00000000-0005-0000-0000-00001A000000}"/>
    <cellStyle name="20% - Énfasis4 3 2" xfId="29" xr:uid="{00000000-0005-0000-0000-00001B000000}"/>
    <cellStyle name="20% - Énfasis5 2" xfId="30" xr:uid="{00000000-0005-0000-0000-00001C000000}"/>
    <cellStyle name="20% - Énfasis5 2 2" xfId="31" xr:uid="{00000000-0005-0000-0000-00001D000000}"/>
    <cellStyle name="20% - Énfasis5 3" xfId="32" xr:uid="{00000000-0005-0000-0000-00001E000000}"/>
    <cellStyle name="20% - Énfasis5 3 2" xfId="33" xr:uid="{00000000-0005-0000-0000-00001F000000}"/>
    <cellStyle name="20% - Énfasis6 2" xfId="34" xr:uid="{00000000-0005-0000-0000-000020000000}"/>
    <cellStyle name="20% - Énfasis6 2 2" xfId="35" xr:uid="{00000000-0005-0000-0000-000021000000}"/>
    <cellStyle name="20% - Énfasis6 3" xfId="36" xr:uid="{00000000-0005-0000-0000-000022000000}"/>
    <cellStyle name="20% - Énfasis6 3 2" xfId="37" xr:uid="{00000000-0005-0000-0000-000023000000}"/>
    <cellStyle name="40% - Accent1" xfId="38" xr:uid="{00000000-0005-0000-0000-000024000000}"/>
    <cellStyle name="40% - Accent1 2" xfId="39" xr:uid="{00000000-0005-0000-0000-000025000000}"/>
    <cellStyle name="40% - Accent2" xfId="40" xr:uid="{00000000-0005-0000-0000-000026000000}"/>
    <cellStyle name="40% - Accent2 2" xfId="41" xr:uid="{00000000-0005-0000-0000-000027000000}"/>
    <cellStyle name="40% - Accent3" xfId="42" xr:uid="{00000000-0005-0000-0000-000028000000}"/>
    <cellStyle name="40% - Accent3 2" xfId="43" xr:uid="{00000000-0005-0000-0000-000029000000}"/>
    <cellStyle name="40% - Accent4" xfId="44" xr:uid="{00000000-0005-0000-0000-00002A000000}"/>
    <cellStyle name="40% - Accent4 2" xfId="45" xr:uid="{00000000-0005-0000-0000-00002B000000}"/>
    <cellStyle name="40% - Accent5" xfId="46" xr:uid="{00000000-0005-0000-0000-00002C000000}"/>
    <cellStyle name="40% - Accent5 2" xfId="47" xr:uid="{00000000-0005-0000-0000-00002D000000}"/>
    <cellStyle name="40% - Accent6" xfId="48" xr:uid="{00000000-0005-0000-0000-00002E000000}"/>
    <cellStyle name="40% - Accent6 2" xfId="49" xr:uid="{00000000-0005-0000-0000-00002F000000}"/>
    <cellStyle name="40% - Énfasis1 2" xfId="50" xr:uid="{00000000-0005-0000-0000-000030000000}"/>
    <cellStyle name="40% - Énfasis1 2 2" xfId="51" xr:uid="{00000000-0005-0000-0000-000031000000}"/>
    <cellStyle name="40% - Énfasis1 3" xfId="52" xr:uid="{00000000-0005-0000-0000-000032000000}"/>
    <cellStyle name="40% - Énfasis1 3 2" xfId="53" xr:uid="{00000000-0005-0000-0000-000033000000}"/>
    <cellStyle name="40% - Énfasis2 2" xfId="54" xr:uid="{00000000-0005-0000-0000-000034000000}"/>
    <cellStyle name="40% - Énfasis2 2 2" xfId="55" xr:uid="{00000000-0005-0000-0000-000035000000}"/>
    <cellStyle name="40% - Énfasis2 3" xfId="56" xr:uid="{00000000-0005-0000-0000-000036000000}"/>
    <cellStyle name="40% - Énfasis2 3 2" xfId="57" xr:uid="{00000000-0005-0000-0000-000037000000}"/>
    <cellStyle name="40% - Énfasis3 2" xfId="58" xr:uid="{00000000-0005-0000-0000-000038000000}"/>
    <cellStyle name="40% - Énfasis3 2 2" xfId="59" xr:uid="{00000000-0005-0000-0000-000039000000}"/>
    <cellStyle name="40% - Énfasis3 3" xfId="60" xr:uid="{00000000-0005-0000-0000-00003A000000}"/>
    <cellStyle name="40% - Énfasis3 3 2" xfId="61" xr:uid="{00000000-0005-0000-0000-00003B000000}"/>
    <cellStyle name="40% - Énfasis4 2" xfId="62" xr:uid="{00000000-0005-0000-0000-00003C000000}"/>
    <cellStyle name="40% - Énfasis4 2 2" xfId="63" xr:uid="{00000000-0005-0000-0000-00003D000000}"/>
    <cellStyle name="40% - Énfasis4 3" xfId="64" xr:uid="{00000000-0005-0000-0000-00003E000000}"/>
    <cellStyle name="40% - Énfasis4 3 2" xfId="65" xr:uid="{00000000-0005-0000-0000-00003F000000}"/>
    <cellStyle name="40% - Énfasis5 2" xfId="66" xr:uid="{00000000-0005-0000-0000-000040000000}"/>
    <cellStyle name="40% - Énfasis5 2 2" xfId="67" xr:uid="{00000000-0005-0000-0000-000041000000}"/>
    <cellStyle name="40% - Énfasis5 3" xfId="68" xr:uid="{00000000-0005-0000-0000-000042000000}"/>
    <cellStyle name="40% - Énfasis5 3 2" xfId="69" xr:uid="{00000000-0005-0000-0000-000043000000}"/>
    <cellStyle name="40% - Énfasis6 2" xfId="70" xr:uid="{00000000-0005-0000-0000-000044000000}"/>
    <cellStyle name="40% - Énfasis6 2 2" xfId="71" xr:uid="{00000000-0005-0000-0000-000045000000}"/>
    <cellStyle name="40% - Énfasis6 3" xfId="72" xr:uid="{00000000-0005-0000-0000-000046000000}"/>
    <cellStyle name="40% - Énfasis6 3 2" xfId="73" xr:uid="{00000000-0005-0000-0000-000047000000}"/>
    <cellStyle name="60% - Accent1" xfId="74" xr:uid="{00000000-0005-0000-0000-000048000000}"/>
    <cellStyle name="60% - Accent1 2" xfId="75" xr:uid="{00000000-0005-0000-0000-000049000000}"/>
    <cellStyle name="60% - Accent2" xfId="76" xr:uid="{00000000-0005-0000-0000-00004A000000}"/>
    <cellStyle name="60% - Accent2 2" xfId="77" xr:uid="{00000000-0005-0000-0000-00004B000000}"/>
    <cellStyle name="60% - Accent3" xfId="78" xr:uid="{00000000-0005-0000-0000-00004C000000}"/>
    <cellStyle name="60% - Accent3 2" xfId="79" xr:uid="{00000000-0005-0000-0000-00004D000000}"/>
    <cellStyle name="60% - Accent4" xfId="80" xr:uid="{00000000-0005-0000-0000-00004E000000}"/>
    <cellStyle name="60% - Accent4 2" xfId="81" xr:uid="{00000000-0005-0000-0000-00004F000000}"/>
    <cellStyle name="60% - Accent5" xfId="82" xr:uid="{00000000-0005-0000-0000-000050000000}"/>
    <cellStyle name="60% - Accent5 2" xfId="83" xr:uid="{00000000-0005-0000-0000-000051000000}"/>
    <cellStyle name="60% - Accent6" xfId="84" xr:uid="{00000000-0005-0000-0000-000052000000}"/>
    <cellStyle name="60% - Accent6 2" xfId="85" xr:uid="{00000000-0005-0000-0000-000053000000}"/>
    <cellStyle name="60% - Énfasis1 2" xfId="86" xr:uid="{00000000-0005-0000-0000-000054000000}"/>
    <cellStyle name="60% - Énfasis2 2" xfId="87" xr:uid="{00000000-0005-0000-0000-000055000000}"/>
    <cellStyle name="60% - Énfasis3 2" xfId="88" xr:uid="{00000000-0005-0000-0000-000056000000}"/>
    <cellStyle name="60% - Énfasis4 2" xfId="89" xr:uid="{00000000-0005-0000-0000-000057000000}"/>
    <cellStyle name="60% - Énfasis5 2" xfId="90" xr:uid="{00000000-0005-0000-0000-000058000000}"/>
    <cellStyle name="60% - Énfasis6 2" xfId="91" xr:uid="{00000000-0005-0000-0000-000059000000}"/>
    <cellStyle name="Accent1" xfId="92" xr:uid="{00000000-0005-0000-0000-00005A000000}"/>
    <cellStyle name="Accent1 2" xfId="93" xr:uid="{00000000-0005-0000-0000-00005B000000}"/>
    <cellStyle name="Accent2" xfId="94" xr:uid="{00000000-0005-0000-0000-00005C000000}"/>
    <cellStyle name="Accent2 2" xfId="95" xr:uid="{00000000-0005-0000-0000-00005D000000}"/>
    <cellStyle name="Accent3" xfId="96" xr:uid="{00000000-0005-0000-0000-00005E000000}"/>
    <cellStyle name="Accent3 2" xfId="97" xr:uid="{00000000-0005-0000-0000-00005F000000}"/>
    <cellStyle name="Accent4" xfId="98" xr:uid="{00000000-0005-0000-0000-000060000000}"/>
    <cellStyle name="Accent4 2" xfId="99" xr:uid="{00000000-0005-0000-0000-000061000000}"/>
    <cellStyle name="Accent5" xfId="100" xr:uid="{00000000-0005-0000-0000-000062000000}"/>
    <cellStyle name="Accent5 2" xfId="101" xr:uid="{00000000-0005-0000-0000-000063000000}"/>
    <cellStyle name="Accent6" xfId="102" xr:uid="{00000000-0005-0000-0000-000064000000}"/>
    <cellStyle name="Accent6 2" xfId="103" xr:uid="{00000000-0005-0000-0000-000065000000}"/>
    <cellStyle name="Accounting w/$" xfId="104" xr:uid="{00000000-0005-0000-0000-000066000000}"/>
    <cellStyle name="Accounting w/$ Total" xfId="105" xr:uid="{00000000-0005-0000-0000-000067000000}"/>
    <cellStyle name="Accounting w/o $" xfId="106" xr:uid="{00000000-0005-0000-0000-000068000000}"/>
    <cellStyle name="args.style" xfId="107" xr:uid="{00000000-0005-0000-0000-000069000000}"/>
    <cellStyle name="args.style 10" xfId="108" xr:uid="{00000000-0005-0000-0000-00006A000000}"/>
    <cellStyle name="args.style 11" xfId="109" xr:uid="{00000000-0005-0000-0000-00006B000000}"/>
    <cellStyle name="args.style 12" xfId="110" xr:uid="{00000000-0005-0000-0000-00006C000000}"/>
    <cellStyle name="args.style 13" xfId="111" xr:uid="{00000000-0005-0000-0000-00006D000000}"/>
    <cellStyle name="args.style 14" xfId="112" xr:uid="{00000000-0005-0000-0000-00006E000000}"/>
    <cellStyle name="args.style 15" xfId="113" xr:uid="{00000000-0005-0000-0000-00006F000000}"/>
    <cellStyle name="args.style 16" xfId="114" xr:uid="{00000000-0005-0000-0000-000070000000}"/>
    <cellStyle name="args.style 17" xfId="115" xr:uid="{00000000-0005-0000-0000-000071000000}"/>
    <cellStyle name="args.style 18" xfId="116" xr:uid="{00000000-0005-0000-0000-000072000000}"/>
    <cellStyle name="args.style 19" xfId="117" xr:uid="{00000000-0005-0000-0000-000073000000}"/>
    <cellStyle name="args.style 2" xfId="118" xr:uid="{00000000-0005-0000-0000-000074000000}"/>
    <cellStyle name="args.style 3" xfId="119" xr:uid="{00000000-0005-0000-0000-000075000000}"/>
    <cellStyle name="args.style 4" xfId="120" xr:uid="{00000000-0005-0000-0000-000076000000}"/>
    <cellStyle name="args.style 5" xfId="121" xr:uid="{00000000-0005-0000-0000-000077000000}"/>
    <cellStyle name="args.style 6" xfId="122" xr:uid="{00000000-0005-0000-0000-000078000000}"/>
    <cellStyle name="args.style 7" xfId="123" xr:uid="{00000000-0005-0000-0000-000079000000}"/>
    <cellStyle name="args.style 8" xfId="124" xr:uid="{00000000-0005-0000-0000-00007A000000}"/>
    <cellStyle name="args.style 9" xfId="125" xr:uid="{00000000-0005-0000-0000-00007B000000}"/>
    <cellStyle name="args.style_CONV" xfId="126" xr:uid="{00000000-0005-0000-0000-00007C000000}"/>
    <cellStyle name="Bad" xfId="127" xr:uid="{00000000-0005-0000-0000-00007D000000}"/>
    <cellStyle name="Bad 2" xfId="128" xr:uid="{00000000-0005-0000-0000-00007E000000}"/>
    <cellStyle name="Buena 2" xfId="129" xr:uid="{00000000-0005-0000-0000-00007F000000}"/>
    <cellStyle name="Cabecera 1" xfId="130" xr:uid="{00000000-0005-0000-0000-000080000000}"/>
    <cellStyle name="Cabecera 1 2" xfId="131" xr:uid="{00000000-0005-0000-0000-000081000000}"/>
    <cellStyle name="Cabecera 2" xfId="132" xr:uid="{00000000-0005-0000-0000-000082000000}"/>
    <cellStyle name="Cabecera 2 2" xfId="133" xr:uid="{00000000-0005-0000-0000-000083000000}"/>
    <cellStyle name="Calc Currency (0)" xfId="134" xr:uid="{00000000-0005-0000-0000-000084000000}"/>
    <cellStyle name="Calculation" xfId="135" xr:uid="{00000000-0005-0000-0000-000085000000}"/>
    <cellStyle name="Calculation 2" xfId="136" xr:uid="{00000000-0005-0000-0000-000086000000}"/>
    <cellStyle name="Cálculo 2" xfId="137" xr:uid="{00000000-0005-0000-0000-000087000000}"/>
    <cellStyle name="Celda de comprobación 2" xfId="138" xr:uid="{00000000-0005-0000-0000-000088000000}"/>
    <cellStyle name="Celda vinculada 2" xfId="139" xr:uid="{00000000-0005-0000-0000-000089000000}"/>
    <cellStyle name="Check Cell" xfId="140" xr:uid="{00000000-0005-0000-0000-00008A000000}"/>
    <cellStyle name="Check Cell 2" xfId="141" xr:uid="{00000000-0005-0000-0000-00008B000000}"/>
    <cellStyle name="Comma 10" xfId="142" xr:uid="{00000000-0005-0000-0000-00008C000000}"/>
    <cellStyle name="Comma 10 2" xfId="143" xr:uid="{00000000-0005-0000-0000-00008D000000}"/>
    <cellStyle name="Comma 10 3" xfId="144" xr:uid="{00000000-0005-0000-0000-00008E000000}"/>
    <cellStyle name="Comma 10 3 2" xfId="145" xr:uid="{00000000-0005-0000-0000-00008F000000}"/>
    <cellStyle name="Comma 10 3 3" xfId="146" xr:uid="{00000000-0005-0000-0000-000090000000}"/>
    <cellStyle name="Comma 10 3 4" xfId="147" xr:uid="{00000000-0005-0000-0000-000091000000}"/>
    <cellStyle name="Comma 10 3 5" xfId="148" xr:uid="{00000000-0005-0000-0000-000092000000}"/>
    <cellStyle name="Comma 10 3 6" xfId="149" xr:uid="{00000000-0005-0000-0000-000093000000}"/>
    <cellStyle name="Comma 10 3 7" xfId="150" xr:uid="{00000000-0005-0000-0000-000094000000}"/>
    <cellStyle name="Comma 10 4" xfId="151" xr:uid="{00000000-0005-0000-0000-000095000000}"/>
    <cellStyle name="Comma 10 5" xfId="152" xr:uid="{00000000-0005-0000-0000-000096000000}"/>
    <cellStyle name="Comma 10 6" xfId="153" xr:uid="{00000000-0005-0000-0000-000097000000}"/>
    <cellStyle name="Comma 10 7" xfId="154" xr:uid="{00000000-0005-0000-0000-000098000000}"/>
    <cellStyle name="Comma 10 8" xfId="155" xr:uid="{00000000-0005-0000-0000-000099000000}"/>
    <cellStyle name="Comma 10 9" xfId="156" xr:uid="{00000000-0005-0000-0000-00009A000000}"/>
    <cellStyle name="Comma 11" xfId="157" xr:uid="{00000000-0005-0000-0000-00009B000000}"/>
    <cellStyle name="Comma 12" xfId="158" xr:uid="{00000000-0005-0000-0000-00009C000000}"/>
    <cellStyle name="Comma 12 10" xfId="159" xr:uid="{00000000-0005-0000-0000-00009D000000}"/>
    <cellStyle name="Comma 12 11" xfId="160" xr:uid="{00000000-0005-0000-0000-00009E000000}"/>
    <cellStyle name="Comma 12 12" xfId="161" xr:uid="{00000000-0005-0000-0000-00009F000000}"/>
    <cellStyle name="Comma 12 13" xfId="162" xr:uid="{00000000-0005-0000-0000-0000A0000000}"/>
    <cellStyle name="Comma 12 2" xfId="163" xr:uid="{00000000-0005-0000-0000-0000A1000000}"/>
    <cellStyle name="Comma 12 2 2" xfId="164" xr:uid="{00000000-0005-0000-0000-0000A2000000}"/>
    <cellStyle name="Comma 12 2 3" xfId="165" xr:uid="{00000000-0005-0000-0000-0000A3000000}"/>
    <cellStyle name="Comma 12 2 4" xfId="166" xr:uid="{00000000-0005-0000-0000-0000A4000000}"/>
    <cellStyle name="Comma 12 2 5" xfId="167" xr:uid="{00000000-0005-0000-0000-0000A5000000}"/>
    <cellStyle name="Comma 12 2 6" xfId="168" xr:uid="{00000000-0005-0000-0000-0000A6000000}"/>
    <cellStyle name="Comma 12 2 7" xfId="169" xr:uid="{00000000-0005-0000-0000-0000A7000000}"/>
    <cellStyle name="Comma 12 3" xfId="170" xr:uid="{00000000-0005-0000-0000-0000A8000000}"/>
    <cellStyle name="Comma 12 4" xfId="171" xr:uid="{00000000-0005-0000-0000-0000A9000000}"/>
    <cellStyle name="Comma 12 5" xfId="172" xr:uid="{00000000-0005-0000-0000-0000AA000000}"/>
    <cellStyle name="Comma 12 6" xfId="173" xr:uid="{00000000-0005-0000-0000-0000AB000000}"/>
    <cellStyle name="Comma 12 7" xfId="174" xr:uid="{00000000-0005-0000-0000-0000AC000000}"/>
    <cellStyle name="Comma 12 8" xfId="175" xr:uid="{00000000-0005-0000-0000-0000AD000000}"/>
    <cellStyle name="Comma 12 9" xfId="176" xr:uid="{00000000-0005-0000-0000-0000AE000000}"/>
    <cellStyle name="Comma 13" xfId="177" xr:uid="{00000000-0005-0000-0000-0000AF000000}"/>
    <cellStyle name="Comma 13 2" xfId="178" xr:uid="{00000000-0005-0000-0000-0000B0000000}"/>
    <cellStyle name="Comma 13 3" xfId="179" xr:uid="{00000000-0005-0000-0000-0000B1000000}"/>
    <cellStyle name="Comma 13 4" xfId="180" xr:uid="{00000000-0005-0000-0000-0000B2000000}"/>
    <cellStyle name="Comma 13 5" xfId="181" xr:uid="{00000000-0005-0000-0000-0000B3000000}"/>
    <cellStyle name="Comma 13 6" xfId="182" xr:uid="{00000000-0005-0000-0000-0000B4000000}"/>
    <cellStyle name="Comma 13 7" xfId="183" xr:uid="{00000000-0005-0000-0000-0000B5000000}"/>
    <cellStyle name="Comma 14" xfId="184" xr:uid="{00000000-0005-0000-0000-0000B6000000}"/>
    <cellStyle name="Comma 15" xfId="185" xr:uid="{00000000-0005-0000-0000-0000B7000000}"/>
    <cellStyle name="Comma 15 2" xfId="186" xr:uid="{00000000-0005-0000-0000-0000B8000000}"/>
    <cellStyle name="Comma 15 3" xfId="187" xr:uid="{00000000-0005-0000-0000-0000B9000000}"/>
    <cellStyle name="Comma 15 4" xfId="188" xr:uid="{00000000-0005-0000-0000-0000BA000000}"/>
    <cellStyle name="Comma 15 5" xfId="189" xr:uid="{00000000-0005-0000-0000-0000BB000000}"/>
    <cellStyle name="Comma 15 6" xfId="190" xr:uid="{00000000-0005-0000-0000-0000BC000000}"/>
    <cellStyle name="Comma 15 7" xfId="191" xr:uid="{00000000-0005-0000-0000-0000BD000000}"/>
    <cellStyle name="Comma 16" xfId="192" xr:uid="{00000000-0005-0000-0000-0000BE000000}"/>
    <cellStyle name="Comma 17" xfId="193" xr:uid="{00000000-0005-0000-0000-0000BF000000}"/>
    <cellStyle name="Comma 18" xfId="194" xr:uid="{00000000-0005-0000-0000-0000C0000000}"/>
    <cellStyle name="Comma 19" xfId="195" xr:uid="{00000000-0005-0000-0000-0000C1000000}"/>
    <cellStyle name="Comma 2" xfId="196" xr:uid="{00000000-0005-0000-0000-0000C2000000}"/>
    <cellStyle name="Comma 2 10" xfId="197" xr:uid="{00000000-0005-0000-0000-0000C3000000}"/>
    <cellStyle name="Comma 2 11" xfId="198" xr:uid="{00000000-0005-0000-0000-0000C4000000}"/>
    <cellStyle name="Comma 2 12" xfId="199" xr:uid="{00000000-0005-0000-0000-0000C5000000}"/>
    <cellStyle name="Comma 2 13" xfId="200" xr:uid="{00000000-0005-0000-0000-0000C6000000}"/>
    <cellStyle name="Comma 2 14" xfId="201" xr:uid="{00000000-0005-0000-0000-0000C7000000}"/>
    <cellStyle name="Comma 2 15" xfId="202" xr:uid="{00000000-0005-0000-0000-0000C8000000}"/>
    <cellStyle name="Comma 2 16" xfId="203" xr:uid="{00000000-0005-0000-0000-0000C9000000}"/>
    <cellStyle name="Comma 2 16 2" xfId="204" xr:uid="{00000000-0005-0000-0000-0000CA000000}"/>
    <cellStyle name="Comma 2 16 3" xfId="205" xr:uid="{00000000-0005-0000-0000-0000CB000000}"/>
    <cellStyle name="Comma 2 17" xfId="206" xr:uid="{00000000-0005-0000-0000-0000CC000000}"/>
    <cellStyle name="Comma 2 18" xfId="207" xr:uid="{00000000-0005-0000-0000-0000CD000000}"/>
    <cellStyle name="Comma 2 19" xfId="208" xr:uid="{00000000-0005-0000-0000-0000CE000000}"/>
    <cellStyle name="Comma 2 19 2" xfId="209" xr:uid="{00000000-0005-0000-0000-0000CF000000}"/>
    <cellStyle name="Comma 2 2" xfId="210" xr:uid="{00000000-0005-0000-0000-0000D0000000}"/>
    <cellStyle name="Comma 2 2 10" xfId="211" xr:uid="{00000000-0005-0000-0000-0000D1000000}"/>
    <cellStyle name="Comma 2 2 11" xfId="212" xr:uid="{00000000-0005-0000-0000-0000D2000000}"/>
    <cellStyle name="Comma 2 2 2" xfId="213" xr:uid="{00000000-0005-0000-0000-0000D3000000}"/>
    <cellStyle name="Comma 2 2 2 2" xfId="214" xr:uid="{00000000-0005-0000-0000-0000D4000000}"/>
    <cellStyle name="Comma 2 2 2 2 2" xfId="215" xr:uid="{00000000-0005-0000-0000-0000D5000000}"/>
    <cellStyle name="Comma 2 2 2 3" xfId="216" xr:uid="{00000000-0005-0000-0000-0000D6000000}"/>
    <cellStyle name="Comma 2 2 3" xfId="217" xr:uid="{00000000-0005-0000-0000-0000D7000000}"/>
    <cellStyle name="Comma 2 2 4" xfId="218" xr:uid="{00000000-0005-0000-0000-0000D8000000}"/>
    <cellStyle name="Comma 2 2 4 2" xfId="219" xr:uid="{00000000-0005-0000-0000-0000D9000000}"/>
    <cellStyle name="Comma 2 2 5" xfId="220" xr:uid="{00000000-0005-0000-0000-0000DA000000}"/>
    <cellStyle name="Comma 2 2 6" xfId="221" xr:uid="{00000000-0005-0000-0000-0000DB000000}"/>
    <cellStyle name="Comma 2 2 7" xfId="222" xr:uid="{00000000-0005-0000-0000-0000DC000000}"/>
    <cellStyle name="Comma 2 2 8" xfId="223" xr:uid="{00000000-0005-0000-0000-0000DD000000}"/>
    <cellStyle name="Comma 2 2 9" xfId="224" xr:uid="{00000000-0005-0000-0000-0000DE000000}"/>
    <cellStyle name="Comma 2 20" xfId="225" xr:uid="{00000000-0005-0000-0000-0000DF000000}"/>
    <cellStyle name="Comma 2 21" xfId="226" xr:uid="{00000000-0005-0000-0000-0000E0000000}"/>
    <cellStyle name="Comma 2 22" xfId="227" xr:uid="{00000000-0005-0000-0000-0000E1000000}"/>
    <cellStyle name="Comma 2 23" xfId="228" xr:uid="{00000000-0005-0000-0000-0000E2000000}"/>
    <cellStyle name="Comma 2 24" xfId="229" xr:uid="{00000000-0005-0000-0000-0000E3000000}"/>
    <cellStyle name="Comma 2 25" xfId="230" xr:uid="{00000000-0005-0000-0000-0000E4000000}"/>
    <cellStyle name="Comma 2 26" xfId="231" xr:uid="{00000000-0005-0000-0000-0000E5000000}"/>
    <cellStyle name="Comma 2 27" xfId="232" xr:uid="{00000000-0005-0000-0000-0000E6000000}"/>
    <cellStyle name="Comma 2 28" xfId="233" xr:uid="{00000000-0005-0000-0000-0000E7000000}"/>
    <cellStyle name="Comma 2 29" xfId="234" xr:uid="{00000000-0005-0000-0000-0000E8000000}"/>
    <cellStyle name="Comma 2 3" xfId="235" xr:uid="{00000000-0005-0000-0000-0000E9000000}"/>
    <cellStyle name="Comma 2 3 2" xfId="236" xr:uid="{00000000-0005-0000-0000-0000EA000000}"/>
    <cellStyle name="Comma 2 3 3" xfId="237" xr:uid="{00000000-0005-0000-0000-0000EB000000}"/>
    <cellStyle name="Comma 2 3 4" xfId="238" xr:uid="{00000000-0005-0000-0000-0000EC000000}"/>
    <cellStyle name="Comma 2 3 5" xfId="239" xr:uid="{00000000-0005-0000-0000-0000ED000000}"/>
    <cellStyle name="Comma 2 3 6" xfId="240" xr:uid="{00000000-0005-0000-0000-0000EE000000}"/>
    <cellStyle name="Comma 2 3 7" xfId="241" xr:uid="{00000000-0005-0000-0000-0000EF000000}"/>
    <cellStyle name="Comma 2 3 8" xfId="242" xr:uid="{00000000-0005-0000-0000-0000F0000000}"/>
    <cellStyle name="Comma 2 3 9" xfId="243" xr:uid="{00000000-0005-0000-0000-0000F1000000}"/>
    <cellStyle name="Comma 2 30" xfId="244" xr:uid="{00000000-0005-0000-0000-0000F2000000}"/>
    <cellStyle name="Comma 2 31" xfId="245" xr:uid="{00000000-0005-0000-0000-0000F3000000}"/>
    <cellStyle name="Comma 2 4" xfId="246" xr:uid="{00000000-0005-0000-0000-0000F4000000}"/>
    <cellStyle name="Comma 2 4 2" xfId="247" xr:uid="{00000000-0005-0000-0000-0000F5000000}"/>
    <cellStyle name="Comma 2 4 2 2" xfId="248" xr:uid="{00000000-0005-0000-0000-0000F6000000}"/>
    <cellStyle name="Comma 2 4 2 3" xfId="249" xr:uid="{00000000-0005-0000-0000-0000F7000000}"/>
    <cellStyle name="Comma 2 4 3" xfId="250" xr:uid="{00000000-0005-0000-0000-0000F8000000}"/>
    <cellStyle name="Comma 2 4 4" xfId="251" xr:uid="{00000000-0005-0000-0000-0000F9000000}"/>
    <cellStyle name="Comma 2 4 5" xfId="252" xr:uid="{00000000-0005-0000-0000-0000FA000000}"/>
    <cellStyle name="Comma 2 4 6" xfId="253" xr:uid="{00000000-0005-0000-0000-0000FB000000}"/>
    <cellStyle name="Comma 2 4 7" xfId="254" xr:uid="{00000000-0005-0000-0000-0000FC000000}"/>
    <cellStyle name="Comma 2 4 8" xfId="255" xr:uid="{00000000-0005-0000-0000-0000FD000000}"/>
    <cellStyle name="Comma 2 4 9" xfId="256" xr:uid="{00000000-0005-0000-0000-0000FE000000}"/>
    <cellStyle name="Comma 2 5" xfId="257" xr:uid="{00000000-0005-0000-0000-0000FF000000}"/>
    <cellStyle name="Comma 2 5 2" xfId="258" xr:uid="{00000000-0005-0000-0000-000000010000}"/>
    <cellStyle name="Comma 2 5 3" xfId="259" xr:uid="{00000000-0005-0000-0000-000001010000}"/>
    <cellStyle name="Comma 2 5 4" xfId="260" xr:uid="{00000000-0005-0000-0000-000002010000}"/>
    <cellStyle name="Comma 2 5 5" xfId="261" xr:uid="{00000000-0005-0000-0000-000003010000}"/>
    <cellStyle name="Comma 2 5 6" xfId="262" xr:uid="{00000000-0005-0000-0000-000004010000}"/>
    <cellStyle name="Comma 2 5 7" xfId="263" xr:uid="{00000000-0005-0000-0000-000005010000}"/>
    <cellStyle name="Comma 2 5 8" xfId="264" xr:uid="{00000000-0005-0000-0000-000006010000}"/>
    <cellStyle name="Comma 2 5 9" xfId="265" xr:uid="{00000000-0005-0000-0000-000007010000}"/>
    <cellStyle name="Comma 2 6" xfId="266" xr:uid="{00000000-0005-0000-0000-000008010000}"/>
    <cellStyle name="Comma 2 7" xfId="267" xr:uid="{00000000-0005-0000-0000-000009010000}"/>
    <cellStyle name="Comma 2 8" xfId="268" xr:uid="{00000000-0005-0000-0000-00000A010000}"/>
    <cellStyle name="Comma 2 9" xfId="269" xr:uid="{00000000-0005-0000-0000-00000B010000}"/>
    <cellStyle name="Comma 20" xfId="270" xr:uid="{00000000-0005-0000-0000-00000C010000}"/>
    <cellStyle name="Comma 21" xfId="271" xr:uid="{00000000-0005-0000-0000-00000D010000}"/>
    <cellStyle name="Comma 22" xfId="272" xr:uid="{00000000-0005-0000-0000-00000E010000}"/>
    <cellStyle name="Comma 22 2" xfId="273" xr:uid="{00000000-0005-0000-0000-00000F010000}"/>
    <cellStyle name="Comma 22 3" xfId="274" xr:uid="{00000000-0005-0000-0000-000010010000}"/>
    <cellStyle name="Comma 22 4" xfId="275" xr:uid="{00000000-0005-0000-0000-000011010000}"/>
    <cellStyle name="Comma 22 5" xfId="276" xr:uid="{00000000-0005-0000-0000-000012010000}"/>
    <cellStyle name="Comma 22 6" xfId="277" xr:uid="{00000000-0005-0000-0000-000013010000}"/>
    <cellStyle name="Comma 22 7" xfId="278" xr:uid="{00000000-0005-0000-0000-000014010000}"/>
    <cellStyle name="Comma 23" xfId="279" xr:uid="{00000000-0005-0000-0000-000015010000}"/>
    <cellStyle name="Comma 24" xfId="280" xr:uid="{00000000-0005-0000-0000-000016010000}"/>
    <cellStyle name="Comma 25" xfId="281" xr:uid="{00000000-0005-0000-0000-000017010000}"/>
    <cellStyle name="Comma 25 2" xfId="282" xr:uid="{00000000-0005-0000-0000-000018010000}"/>
    <cellStyle name="Comma 25 3" xfId="283" xr:uid="{00000000-0005-0000-0000-000019010000}"/>
    <cellStyle name="Comma 25 4" xfId="284" xr:uid="{00000000-0005-0000-0000-00001A010000}"/>
    <cellStyle name="Comma 25 5" xfId="285" xr:uid="{00000000-0005-0000-0000-00001B010000}"/>
    <cellStyle name="Comma 25 6" xfId="286" xr:uid="{00000000-0005-0000-0000-00001C010000}"/>
    <cellStyle name="Comma 25 7" xfId="287" xr:uid="{00000000-0005-0000-0000-00001D010000}"/>
    <cellStyle name="Comma 26" xfId="288" xr:uid="{00000000-0005-0000-0000-00001E010000}"/>
    <cellStyle name="Comma 3" xfId="289" xr:uid="{00000000-0005-0000-0000-00001F010000}"/>
    <cellStyle name="Comma 3 10" xfId="290" xr:uid="{00000000-0005-0000-0000-000020010000}"/>
    <cellStyle name="Comma 3 11" xfId="291" xr:uid="{00000000-0005-0000-0000-000021010000}"/>
    <cellStyle name="Comma 3 12" xfId="292" xr:uid="{00000000-0005-0000-0000-000022010000}"/>
    <cellStyle name="Comma 3 13" xfId="293" xr:uid="{00000000-0005-0000-0000-000023010000}"/>
    <cellStyle name="Comma 3 14" xfId="294" xr:uid="{00000000-0005-0000-0000-000024010000}"/>
    <cellStyle name="Comma 3 15" xfId="295" xr:uid="{00000000-0005-0000-0000-000025010000}"/>
    <cellStyle name="Comma 3 16" xfId="296" xr:uid="{00000000-0005-0000-0000-000026010000}"/>
    <cellStyle name="Comma 3 16 2" xfId="297" xr:uid="{00000000-0005-0000-0000-000027010000}"/>
    <cellStyle name="Comma 3 16 3" xfId="298" xr:uid="{00000000-0005-0000-0000-000028010000}"/>
    <cellStyle name="Comma 3 17" xfId="299" xr:uid="{00000000-0005-0000-0000-000029010000}"/>
    <cellStyle name="Comma 3 18" xfId="300" xr:uid="{00000000-0005-0000-0000-00002A010000}"/>
    <cellStyle name="Comma 3 19" xfId="301" xr:uid="{00000000-0005-0000-0000-00002B010000}"/>
    <cellStyle name="Comma 3 19 2" xfId="302" xr:uid="{00000000-0005-0000-0000-00002C010000}"/>
    <cellStyle name="Comma 3 2" xfId="303" xr:uid="{00000000-0005-0000-0000-00002D010000}"/>
    <cellStyle name="Comma 3 2 2" xfId="304" xr:uid="{00000000-0005-0000-0000-00002E010000}"/>
    <cellStyle name="Comma 3 20" xfId="305" xr:uid="{00000000-0005-0000-0000-00002F010000}"/>
    <cellStyle name="Comma 3 21" xfId="306" xr:uid="{00000000-0005-0000-0000-000030010000}"/>
    <cellStyle name="Comma 3 22" xfId="307" xr:uid="{00000000-0005-0000-0000-000031010000}"/>
    <cellStyle name="Comma 3 23" xfId="308" xr:uid="{00000000-0005-0000-0000-000032010000}"/>
    <cellStyle name="Comma 3 24" xfId="309" xr:uid="{00000000-0005-0000-0000-000033010000}"/>
    <cellStyle name="Comma 3 25" xfId="310" xr:uid="{00000000-0005-0000-0000-000034010000}"/>
    <cellStyle name="Comma 3 26" xfId="311" xr:uid="{00000000-0005-0000-0000-000035010000}"/>
    <cellStyle name="Comma 3 27" xfId="312" xr:uid="{00000000-0005-0000-0000-000036010000}"/>
    <cellStyle name="Comma 3 28" xfId="313" xr:uid="{00000000-0005-0000-0000-000037010000}"/>
    <cellStyle name="Comma 3 29" xfId="314" xr:uid="{00000000-0005-0000-0000-000038010000}"/>
    <cellStyle name="Comma 3 3" xfId="315" xr:uid="{00000000-0005-0000-0000-000039010000}"/>
    <cellStyle name="Comma 3 3 2" xfId="316" xr:uid="{00000000-0005-0000-0000-00003A010000}"/>
    <cellStyle name="Comma 3 4" xfId="317" xr:uid="{00000000-0005-0000-0000-00003B010000}"/>
    <cellStyle name="Comma 3 5" xfId="318" xr:uid="{00000000-0005-0000-0000-00003C010000}"/>
    <cellStyle name="Comma 3 6" xfId="319" xr:uid="{00000000-0005-0000-0000-00003D010000}"/>
    <cellStyle name="Comma 3 7" xfId="320" xr:uid="{00000000-0005-0000-0000-00003E010000}"/>
    <cellStyle name="Comma 3 8" xfId="321" xr:uid="{00000000-0005-0000-0000-00003F010000}"/>
    <cellStyle name="Comma 3 9" xfId="322" xr:uid="{00000000-0005-0000-0000-000040010000}"/>
    <cellStyle name="Comma 4" xfId="323" xr:uid="{00000000-0005-0000-0000-000041010000}"/>
    <cellStyle name="Comma 4 10" xfId="324" xr:uid="{00000000-0005-0000-0000-000042010000}"/>
    <cellStyle name="Comma 4 11" xfId="325" xr:uid="{00000000-0005-0000-0000-000043010000}"/>
    <cellStyle name="Comma 4 11 2" xfId="326" xr:uid="{00000000-0005-0000-0000-000044010000}"/>
    <cellStyle name="Comma 4 12" xfId="327" xr:uid="{00000000-0005-0000-0000-000045010000}"/>
    <cellStyle name="Comma 4 13" xfId="328" xr:uid="{00000000-0005-0000-0000-000046010000}"/>
    <cellStyle name="Comma 4 14" xfId="329" xr:uid="{00000000-0005-0000-0000-000047010000}"/>
    <cellStyle name="Comma 4 15" xfId="330" xr:uid="{00000000-0005-0000-0000-000048010000}"/>
    <cellStyle name="Comma 4 16" xfId="331" xr:uid="{00000000-0005-0000-0000-000049010000}"/>
    <cellStyle name="Comma 4 17" xfId="332" xr:uid="{00000000-0005-0000-0000-00004A010000}"/>
    <cellStyle name="Comma 4 18" xfId="333" xr:uid="{00000000-0005-0000-0000-00004B010000}"/>
    <cellStyle name="Comma 4 19" xfId="334" xr:uid="{00000000-0005-0000-0000-00004C010000}"/>
    <cellStyle name="Comma 4 2" xfId="335" xr:uid="{00000000-0005-0000-0000-00004D010000}"/>
    <cellStyle name="Comma 4 2 10" xfId="336" xr:uid="{00000000-0005-0000-0000-00004E010000}"/>
    <cellStyle name="Comma 4 2 11" xfId="337" xr:uid="{00000000-0005-0000-0000-00004F010000}"/>
    <cellStyle name="Comma 4 2 12" xfId="338" xr:uid="{00000000-0005-0000-0000-000050010000}"/>
    <cellStyle name="Comma 4 2 13" xfId="339" xr:uid="{00000000-0005-0000-0000-000051010000}"/>
    <cellStyle name="Comma 4 2 14" xfId="340" xr:uid="{00000000-0005-0000-0000-000052010000}"/>
    <cellStyle name="Comma 4 2 2" xfId="341" xr:uid="{00000000-0005-0000-0000-000053010000}"/>
    <cellStyle name="Comma 4 2 2 2" xfId="342" xr:uid="{00000000-0005-0000-0000-000054010000}"/>
    <cellStyle name="Comma 4 2 2 3" xfId="343" xr:uid="{00000000-0005-0000-0000-000055010000}"/>
    <cellStyle name="Comma 4 2 3" xfId="344" xr:uid="{00000000-0005-0000-0000-000056010000}"/>
    <cellStyle name="Comma 4 2 4" xfId="345" xr:uid="{00000000-0005-0000-0000-000057010000}"/>
    <cellStyle name="Comma 4 2 5" xfId="346" xr:uid="{00000000-0005-0000-0000-000058010000}"/>
    <cellStyle name="Comma 4 2 6" xfId="347" xr:uid="{00000000-0005-0000-0000-000059010000}"/>
    <cellStyle name="Comma 4 2 7" xfId="348" xr:uid="{00000000-0005-0000-0000-00005A010000}"/>
    <cellStyle name="Comma 4 2 8" xfId="349" xr:uid="{00000000-0005-0000-0000-00005B010000}"/>
    <cellStyle name="Comma 4 2 9" xfId="350" xr:uid="{00000000-0005-0000-0000-00005C010000}"/>
    <cellStyle name="Comma 4 20" xfId="351" xr:uid="{00000000-0005-0000-0000-00005D010000}"/>
    <cellStyle name="Comma 4 3" xfId="352" xr:uid="{00000000-0005-0000-0000-00005E010000}"/>
    <cellStyle name="Comma 4 4" xfId="353" xr:uid="{00000000-0005-0000-0000-00005F010000}"/>
    <cellStyle name="Comma 4 5" xfId="354" xr:uid="{00000000-0005-0000-0000-000060010000}"/>
    <cellStyle name="Comma 4 6" xfId="355" xr:uid="{00000000-0005-0000-0000-000061010000}"/>
    <cellStyle name="Comma 4 7" xfId="356" xr:uid="{00000000-0005-0000-0000-000062010000}"/>
    <cellStyle name="Comma 4 8" xfId="357" xr:uid="{00000000-0005-0000-0000-000063010000}"/>
    <cellStyle name="Comma 4 9" xfId="358" xr:uid="{00000000-0005-0000-0000-000064010000}"/>
    <cellStyle name="Comma 4 9 2" xfId="359" xr:uid="{00000000-0005-0000-0000-000065010000}"/>
    <cellStyle name="Comma 4 9 3" xfId="360" xr:uid="{00000000-0005-0000-0000-000066010000}"/>
    <cellStyle name="Comma 4_CONV" xfId="361" xr:uid="{00000000-0005-0000-0000-000067010000}"/>
    <cellStyle name="Comma 5" xfId="362" xr:uid="{00000000-0005-0000-0000-000068010000}"/>
    <cellStyle name="Comma 5 10" xfId="363" xr:uid="{00000000-0005-0000-0000-000069010000}"/>
    <cellStyle name="Comma 5 11" xfId="364" xr:uid="{00000000-0005-0000-0000-00006A010000}"/>
    <cellStyle name="Comma 5 12" xfId="365" xr:uid="{00000000-0005-0000-0000-00006B010000}"/>
    <cellStyle name="Comma 5 13" xfId="366" xr:uid="{00000000-0005-0000-0000-00006C010000}"/>
    <cellStyle name="Comma 5 14" xfId="367" xr:uid="{00000000-0005-0000-0000-00006D010000}"/>
    <cellStyle name="Comma 5 15" xfId="368" xr:uid="{00000000-0005-0000-0000-00006E010000}"/>
    <cellStyle name="Comma 5 16" xfId="369" xr:uid="{00000000-0005-0000-0000-00006F010000}"/>
    <cellStyle name="Comma 5 17" xfId="370" xr:uid="{00000000-0005-0000-0000-000070010000}"/>
    <cellStyle name="Comma 5 18" xfId="371" xr:uid="{00000000-0005-0000-0000-000071010000}"/>
    <cellStyle name="Comma 5 19" xfId="372" xr:uid="{00000000-0005-0000-0000-000072010000}"/>
    <cellStyle name="Comma 5 2" xfId="373" xr:uid="{00000000-0005-0000-0000-000073010000}"/>
    <cellStyle name="Comma 5 20" xfId="374" xr:uid="{00000000-0005-0000-0000-000074010000}"/>
    <cellStyle name="Comma 5 21" xfId="375" xr:uid="{00000000-0005-0000-0000-000075010000}"/>
    <cellStyle name="Comma 5 22" xfId="376" xr:uid="{00000000-0005-0000-0000-000076010000}"/>
    <cellStyle name="Comma 5 23" xfId="377" xr:uid="{00000000-0005-0000-0000-000077010000}"/>
    <cellStyle name="Comma 5 24" xfId="378" xr:uid="{00000000-0005-0000-0000-000078010000}"/>
    <cellStyle name="Comma 5 25" xfId="379" xr:uid="{00000000-0005-0000-0000-000079010000}"/>
    <cellStyle name="Comma 5 26" xfId="380" xr:uid="{00000000-0005-0000-0000-00007A010000}"/>
    <cellStyle name="Comma 5 27" xfId="381" xr:uid="{00000000-0005-0000-0000-00007B010000}"/>
    <cellStyle name="Comma 5 3" xfId="382" xr:uid="{00000000-0005-0000-0000-00007C010000}"/>
    <cellStyle name="Comma 5 4" xfId="383" xr:uid="{00000000-0005-0000-0000-00007D010000}"/>
    <cellStyle name="Comma 5 5" xfId="384" xr:uid="{00000000-0005-0000-0000-00007E010000}"/>
    <cellStyle name="Comma 5 6" xfId="385" xr:uid="{00000000-0005-0000-0000-00007F010000}"/>
    <cellStyle name="Comma 5 7" xfId="386" xr:uid="{00000000-0005-0000-0000-000080010000}"/>
    <cellStyle name="Comma 5 8" xfId="387" xr:uid="{00000000-0005-0000-0000-000081010000}"/>
    <cellStyle name="Comma 5 9" xfId="388" xr:uid="{00000000-0005-0000-0000-000082010000}"/>
    <cellStyle name="Comma 6" xfId="389" xr:uid="{00000000-0005-0000-0000-000083010000}"/>
    <cellStyle name="Comma 7" xfId="390" xr:uid="{00000000-0005-0000-0000-000084010000}"/>
    <cellStyle name="Comma 7 10" xfId="391" xr:uid="{00000000-0005-0000-0000-000085010000}"/>
    <cellStyle name="Comma 7 11" xfId="392" xr:uid="{00000000-0005-0000-0000-000086010000}"/>
    <cellStyle name="Comma 7 12" xfId="393" xr:uid="{00000000-0005-0000-0000-000087010000}"/>
    <cellStyle name="Comma 7 13" xfId="394" xr:uid="{00000000-0005-0000-0000-000088010000}"/>
    <cellStyle name="Comma 7 14" xfId="395" xr:uid="{00000000-0005-0000-0000-000089010000}"/>
    <cellStyle name="Comma 7 2" xfId="396" xr:uid="{00000000-0005-0000-0000-00008A010000}"/>
    <cellStyle name="Comma 7 3" xfId="397" xr:uid="{00000000-0005-0000-0000-00008B010000}"/>
    <cellStyle name="Comma 7 4" xfId="398" xr:uid="{00000000-0005-0000-0000-00008C010000}"/>
    <cellStyle name="Comma 7 5" xfId="399" xr:uid="{00000000-0005-0000-0000-00008D010000}"/>
    <cellStyle name="Comma 7 6" xfId="400" xr:uid="{00000000-0005-0000-0000-00008E010000}"/>
    <cellStyle name="Comma 7 7" xfId="401" xr:uid="{00000000-0005-0000-0000-00008F010000}"/>
    <cellStyle name="Comma 7 8" xfId="402" xr:uid="{00000000-0005-0000-0000-000090010000}"/>
    <cellStyle name="Comma 7 9" xfId="403" xr:uid="{00000000-0005-0000-0000-000091010000}"/>
    <cellStyle name="Comma 8" xfId="404" xr:uid="{00000000-0005-0000-0000-000092010000}"/>
    <cellStyle name="Comma 8 10" xfId="405" xr:uid="{00000000-0005-0000-0000-000093010000}"/>
    <cellStyle name="Comma 8 11" xfId="406" xr:uid="{00000000-0005-0000-0000-000094010000}"/>
    <cellStyle name="Comma 8 12" xfId="407" xr:uid="{00000000-0005-0000-0000-000095010000}"/>
    <cellStyle name="Comma 8 13" xfId="408" xr:uid="{00000000-0005-0000-0000-000096010000}"/>
    <cellStyle name="Comma 8 14" xfId="409" xr:uid="{00000000-0005-0000-0000-000097010000}"/>
    <cellStyle name="Comma 8 2" xfId="410" xr:uid="{00000000-0005-0000-0000-000098010000}"/>
    <cellStyle name="Comma 8 3" xfId="411" xr:uid="{00000000-0005-0000-0000-000099010000}"/>
    <cellStyle name="Comma 8 4" xfId="412" xr:uid="{00000000-0005-0000-0000-00009A010000}"/>
    <cellStyle name="Comma 8 5" xfId="413" xr:uid="{00000000-0005-0000-0000-00009B010000}"/>
    <cellStyle name="Comma 8 6" xfId="414" xr:uid="{00000000-0005-0000-0000-00009C010000}"/>
    <cellStyle name="Comma 8 7" xfId="415" xr:uid="{00000000-0005-0000-0000-00009D010000}"/>
    <cellStyle name="Comma 8 8" xfId="416" xr:uid="{00000000-0005-0000-0000-00009E010000}"/>
    <cellStyle name="Comma 8 9" xfId="417" xr:uid="{00000000-0005-0000-0000-00009F010000}"/>
    <cellStyle name="Comma 9" xfId="418" xr:uid="{00000000-0005-0000-0000-0000A0010000}"/>
    <cellStyle name="Copied" xfId="419" xr:uid="{00000000-0005-0000-0000-0000A1010000}"/>
    <cellStyle name="Currency 10" xfId="420" xr:uid="{00000000-0005-0000-0000-0000A2010000}"/>
    <cellStyle name="Currency 11" xfId="421" xr:uid="{00000000-0005-0000-0000-0000A3010000}"/>
    <cellStyle name="Currency 2" xfId="422" xr:uid="{00000000-0005-0000-0000-0000A4010000}"/>
    <cellStyle name="Currency 2 10" xfId="423" xr:uid="{00000000-0005-0000-0000-0000A5010000}"/>
    <cellStyle name="Currency 2 11" xfId="424" xr:uid="{00000000-0005-0000-0000-0000A6010000}"/>
    <cellStyle name="Currency 2 12" xfId="425" xr:uid="{00000000-0005-0000-0000-0000A7010000}"/>
    <cellStyle name="Currency 2 13" xfId="426" xr:uid="{00000000-0005-0000-0000-0000A8010000}"/>
    <cellStyle name="Currency 2 14" xfId="427" xr:uid="{00000000-0005-0000-0000-0000A9010000}"/>
    <cellStyle name="Currency 2 15" xfId="428" xr:uid="{00000000-0005-0000-0000-0000AA010000}"/>
    <cellStyle name="Currency 2 16" xfId="429" xr:uid="{00000000-0005-0000-0000-0000AB010000}"/>
    <cellStyle name="Currency 2 17" xfId="430" xr:uid="{00000000-0005-0000-0000-0000AC010000}"/>
    <cellStyle name="Currency 2 18" xfId="431" xr:uid="{00000000-0005-0000-0000-0000AD010000}"/>
    <cellStyle name="Currency 2 19" xfId="432" xr:uid="{00000000-0005-0000-0000-0000AE010000}"/>
    <cellStyle name="Currency 2 2" xfId="433" xr:uid="{00000000-0005-0000-0000-0000AF010000}"/>
    <cellStyle name="Currency 2 20" xfId="434" xr:uid="{00000000-0005-0000-0000-0000B0010000}"/>
    <cellStyle name="Currency 2 21" xfId="435" xr:uid="{00000000-0005-0000-0000-0000B1010000}"/>
    <cellStyle name="Currency 2 22" xfId="436" xr:uid="{00000000-0005-0000-0000-0000B2010000}"/>
    <cellStyle name="Currency 2 23" xfId="437" xr:uid="{00000000-0005-0000-0000-0000B3010000}"/>
    <cellStyle name="Currency 2 24" xfId="438" xr:uid="{00000000-0005-0000-0000-0000B4010000}"/>
    <cellStyle name="Currency 2 25" xfId="439" xr:uid="{00000000-0005-0000-0000-0000B5010000}"/>
    <cellStyle name="Currency 2 26" xfId="440" xr:uid="{00000000-0005-0000-0000-0000B6010000}"/>
    <cellStyle name="Currency 2 3" xfId="441" xr:uid="{00000000-0005-0000-0000-0000B7010000}"/>
    <cellStyle name="Currency 2 4" xfId="442" xr:uid="{00000000-0005-0000-0000-0000B8010000}"/>
    <cellStyle name="Currency 2 5" xfId="443" xr:uid="{00000000-0005-0000-0000-0000B9010000}"/>
    <cellStyle name="Currency 2 6" xfId="444" xr:uid="{00000000-0005-0000-0000-0000BA010000}"/>
    <cellStyle name="Currency 2 7" xfId="445" xr:uid="{00000000-0005-0000-0000-0000BB010000}"/>
    <cellStyle name="Currency 2 8" xfId="446" xr:uid="{00000000-0005-0000-0000-0000BC010000}"/>
    <cellStyle name="Currency 2 9" xfId="447" xr:uid="{00000000-0005-0000-0000-0000BD010000}"/>
    <cellStyle name="Currency 3" xfId="448" xr:uid="{00000000-0005-0000-0000-0000BE010000}"/>
    <cellStyle name="Currency 4" xfId="449" xr:uid="{00000000-0005-0000-0000-0000BF010000}"/>
    <cellStyle name="Currency 5" xfId="450" xr:uid="{00000000-0005-0000-0000-0000C0010000}"/>
    <cellStyle name="Currency 6" xfId="451" xr:uid="{00000000-0005-0000-0000-0000C1010000}"/>
    <cellStyle name="Currency 7" xfId="452" xr:uid="{00000000-0005-0000-0000-0000C2010000}"/>
    <cellStyle name="Currency 8" xfId="453" xr:uid="{00000000-0005-0000-0000-0000C3010000}"/>
    <cellStyle name="Currency 9" xfId="454" xr:uid="{00000000-0005-0000-0000-0000C4010000}"/>
    <cellStyle name="Encabezado 4 2" xfId="455" xr:uid="{00000000-0005-0000-0000-0000C5010000}"/>
    <cellStyle name="Énfasis1 2" xfId="456" xr:uid="{00000000-0005-0000-0000-0000C6010000}"/>
    <cellStyle name="Énfasis2 2" xfId="457" xr:uid="{00000000-0005-0000-0000-0000C7010000}"/>
    <cellStyle name="Énfasis3 2" xfId="458" xr:uid="{00000000-0005-0000-0000-0000C8010000}"/>
    <cellStyle name="Énfasis4 2" xfId="459" xr:uid="{00000000-0005-0000-0000-0000C9010000}"/>
    <cellStyle name="Énfasis5 2" xfId="460" xr:uid="{00000000-0005-0000-0000-0000CA010000}"/>
    <cellStyle name="Énfasis6 2" xfId="461" xr:uid="{00000000-0005-0000-0000-0000CB010000}"/>
    <cellStyle name="Entered" xfId="462" xr:uid="{00000000-0005-0000-0000-0000CC010000}"/>
    <cellStyle name="Entrada 2" xfId="463" xr:uid="{00000000-0005-0000-0000-0000CD010000}"/>
    <cellStyle name="Estilo 1" xfId="464" xr:uid="{00000000-0005-0000-0000-0000CE010000}"/>
    <cellStyle name="Euro" xfId="465" xr:uid="{00000000-0005-0000-0000-0000CF010000}"/>
    <cellStyle name="Euro 2" xfId="466" xr:uid="{00000000-0005-0000-0000-0000D0010000}"/>
    <cellStyle name="Explanatory Text" xfId="467" xr:uid="{00000000-0005-0000-0000-0000D1010000}"/>
    <cellStyle name="Explanatory Text 2" xfId="468" xr:uid="{00000000-0005-0000-0000-0000D2010000}"/>
    <cellStyle name="F2" xfId="469" xr:uid="{00000000-0005-0000-0000-0000D3010000}"/>
    <cellStyle name="F2 2" xfId="470" xr:uid="{00000000-0005-0000-0000-0000D4010000}"/>
    <cellStyle name="F3" xfId="471" xr:uid="{00000000-0005-0000-0000-0000D5010000}"/>
    <cellStyle name="F3 2" xfId="472" xr:uid="{00000000-0005-0000-0000-0000D6010000}"/>
    <cellStyle name="F4" xfId="473" xr:uid="{00000000-0005-0000-0000-0000D7010000}"/>
    <cellStyle name="F4 2" xfId="474" xr:uid="{00000000-0005-0000-0000-0000D8010000}"/>
    <cellStyle name="F5" xfId="475" xr:uid="{00000000-0005-0000-0000-0000D9010000}"/>
    <cellStyle name="F5 2" xfId="476" xr:uid="{00000000-0005-0000-0000-0000DA010000}"/>
    <cellStyle name="F6" xfId="477" xr:uid="{00000000-0005-0000-0000-0000DB010000}"/>
    <cellStyle name="F6 2" xfId="478" xr:uid="{00000000-0005-0000-0000-0000DC010000}"/>
    <cellStyle name="F7" xfId="479" xr:uid="{00000000-0005-0000-0000-0000DD010000}"/>
    <cellStyle name="F7 2" xfId="480" xr:uid="{00000000-0005-0000-0000-0000DE010000}"/>
    <cellStyle name="F8" xfId="481" xr:uid="{00000000-0005-0000-0000-0000DF010000}"/>
    <cellStyle name="F8 2" xfId="482" xr:uid="{00000000-0005-0000-0000-0000E0010000}"/>
    <cellStyle name="Fecha" xfId="483" xr:uid="{00000000-0005-0000-0000-0000E1010000}"/>
    <cellStyle name="Fecha 2" xfId="484" xr:uid="{00000000-0005-0000-0000-0000E2010000}"/>
    <cellStyle name="Fecha1 - Modelo1" xfId="485" xr:uid="{00000000-0005-0000-0000-0000E3010000}"/>
    <cellStyle name="Fecha1 - Modelo1 2" xfId="486" xr:uid="{00000000-0005-0000-0000-0000E4010000}"/>
    <cellStyle name="Fijo" xfId="487" xr:uid="{00000000-0005-0000-0000-0000E5010000}"/>
    <cellStyle name="Fijo 2" xfId="488" xr:uid="{00000000-0005-0000-0000-0000E6010000}"/>
    <cellStyle name="Footnote" xfId="489" xr:uid="{00000000-0005-0000-0000-0000E7010000}"/>
    <cellStyle name="Footnote 2" xfId="490" xr:uid="{00000000-0005-0000-0000-0000E8010000}"/>
    <cellStyle name="Good" xfId="491" xr:uid="{00000000-0005-0000-0000-0000E9010000}"/>
    <cellStyle name="Good 2" xfId="492" xr:uid="{00000000-0005-0000-0000-0000EA010000}"/>
    <cellStyle name="Grey" xfId="493" xr:uid="{00000000-0005-0000-0000-0000EB010000}"/>
    <cellStyle name="Header1" xfId="494" xr:uid="{00000000-0005-0000-0000-0000EC010000}"/>
    <cellStyle name="Header2" xfId="495" xr:uid="{00000000-0005-0000-0000-0000ED010000}"/>
    <cellStyle name="Header2 2" xfId="496" xr:uid="{00000000-0005-0000-0000-0000EE010000}"/>
    <cellStyle name="Header2 3" xfId="906" xr:uid="{00000000-0005-0000-0000-0000EF010000}"/>
    <cellStyle name="Heading" xfId="497" xr:uid="{00000000-0005-0000-0000-0000F0010000}"/>
    <cellStyle name="Heading 1" xfId="498" xr:uid="{00000000-0005-0000-0000-0000F1010000}"/>
    <cellStyle name="Heading 1 2" xfId="499" xr:uid="{00000000-0005-0000-0000-0000F2010000}"/>
    <cellStyle name="Heading 2" xfId="500" xr:uid="{00000000-0005-0000-0000-0000F3010000}"/>
    <cellStyle name="Heading 2 2" xfId="501" xr:uid="{00000000-0005-0000-0000-0000F4010000}"/>
    <cellStyle name="Heading 3" xfId="502" xr:uid="{00000000-0005-0000-0000-0000F5010000}"/>
    <cellStyle name="Heading 3 2" xfId="503" xr:uid="{00000000-0005-0000-0000-0000F6010000}"/>
    <cellStyle name="Heading 4" xfId="504" xr:uid="{00000000-0005-0000-0000-0000F7010000}"/>
    <cellStyle name="Heading 4 2" xfId="505" xr:uid="{00000000-0005-0000-0000-0000F8010000}"/>
    <cellStyle name="HeadingColumn" xfId="506" xr:uid="{00000000-0005-0000-0000-0000F9010000}"/>
    <cellStyle name="HEADINGS" xfId="507" xr:uid="{00000000-0005-0000-0000-0000FA010000}"/>
    <cellStyle name="HEADINGSTOP" xfId="508" xr:uid="{00000000-0005-0000-0000-0000FB010000}"/>
    <cellStyle name="HeadingYear" xfId="509" xr:uid="{00000000-0005-0000-0000-0000FC010000}"/>
    <cellStyle name="HeadingYear 2" xfId="510" xr:uid="{00000000-0005-0000-0000-0000FD010000}"/>
    <cellStyle name="Hyperlink 2" xfId="511" xr:uid="{00000000-0005-0000-0000-0000FE010000}"/>
    <cellStyle name="Hyperlink 3" xfId="512" xr:uid="{00000000-0005-0000-0000-0000FF010000}"/>
    <cellStyle name="Incorrecto 2" xfId="513" xr:uid="{00000000-0005-0000-0000-000000020000}"/>
    <cellStyle name="Input" xfId="514" xr:uid="{00000000-0005-0000-0000-000001020000}"/>
    <cellStyle name="Input [yellow]" xfId="515" xr:uid="{00000000-0005-0000-0000-000002020000}"/>
    <cellStyle name="Input [yellow] 2" xfId="516" xr:uid="{00000000-0005-0000-0000-000003020000}"/>
    <cellStyle name="Input [yellow] 3" xfId="907" xr:uid="{00000000-0005-0000-0000-000004020000}"/>
    <cellStyle name="Input 2" xfId="517" xr:uid="{00000000-0005-0000-0000-000005020000}"/>
    <cellStyle name="Linked Cell" xfId="518" xr:uid="{00000000-0005-0000-0000-000006020000}"/>
    <cellStyle name="Linked Cell 2" xfId="519" xr:uid="{00000000-0005-0000-0000-000007020000}"/>
    <cellStyle name="LTG_Formula" xfId="902" xr:uid="{00000000-0005-0000-0000-000008020000}"/>
    <cellStyle name="Millares 2" xfId="520" xr:uid="{00000000-0005-0000-0000-000009020000}"/>
    <cellStyle name="Millares 3" xfId="521" xr:uid="{00000000-0005-0000-0000-00000A020000}"/>
    <cellStyle name="Millares 3 2" xfId="522" xr:uid="{00000000-0005-0000-0000-00000B020000}"/>
    <cellStyle name="Millares 4" xfId="523" xr:uid="{00000000-0005-0000-0000-00000C020000}"/>
    <cellStyle name="Monetario" xfId="524" xr:uid="{00000000-0005-0000-0000-00000D020000}"/>
    <cellStyle name="Monetario 2" xfId="525" xr:uid="{00000000-0005-0000-0000-00000E020000}"/>
    <cellStyle name="Monetario0" xfId="526" xr:uid="{00000000-0005-0000-0000-00000F020000}"/>
    <cellStyle name="Monetario0 2" xfId="527" xr:uid="{00000000-0005-0000-0000-000010020000}"/>
    <cellStyle name="Neutral 2" xfId="528" xr:uid="{00000000-0005-0000-0000-000011020000}"/>
    <cellStyle name="Neutral 3" xfId="529" xr:uid="{00000000-0005-0000-0000-000012020000}"/>
    <cellStyle name="No-definido" xfId="530" xr:uid="{00000000-0005-0000-0000-000013020000}"/>
    <cellStyle name="Normal" xfId="0" builtinId="0"/>
    <cellStyle name="Normal - Style1" xfId="531" xr:uid="{00000000-0005-0000-0000-000015020000}"/>
    <cellStyle name="Normal 10" xfId="532" xr:uid="{00000000-0005-0000-0000-000016020000}"/>
    <cellStyle name="Normal 10 2" xfId="533" xr:uid="{00000000-0005-0000-0000-000017020000}"/>
    <cellStyle name="Normal 10 3" xfId="534" xr:uid="{00000000-0005-0000-0000-000018020000}"/>
    <cellStyle name="Normal 11" xfId="535" xr:uid="{00000000-0005-0000-0000-000019020000}"/>
    <cellStyle name="Normal 11 2" xfId="536" xr:uid="{00000000-0005-0000-0000-00001A020000}"/>
    <cellStyle name="Normal 11 3" xfId="537" xr:uid="{00000000-0005-0000-0000-00001B020000}"/>
    <cellStyle name="Normal 11 4" xfId="538" xr:uid="{00000000-0005-0000-0000-00001C020000}"/>
    <cellStyle name="Normal 11 5" xfId="539" xr:uid="{00000000-0005-0000-0000-00001D020000}"/>
    <cellStyle name="Normal 11 6" xfId="540" xr:uid="{00000000-0005-0000-0000-00001E020000}"/>
    <cellStyle name="Normal 11 7" xfId="541" xr:uid="{00000000-0005-0000-0000-00001F020000}"/>
    <cellStyle name="Normal 11 8" xfId="542" xr:uid="{00000000-0005-0000-0000-000020020000}"/>
    <cellStyle name="Normal 12" xfId="543" xr:uid="{00000000-0005-0000-0000-000021020000}"/>
    <cellStyle name="Normal 12 2" xfId="544" xr:uid="{00000000-0005-0000-0000-000022020000}"/>
    <cellStyle name="Normal 12 2 2" xfId="545" xr:uid="{00000000-0005-0000-0000-000023020000}"/>
    <cellStyle name="Normal 12 2 3" xfId="546" xr:uid="{00000000-0005-0000-0000-000024020000}"/>
    <cellStyle name="Normal 12 2_Salida_NIIF_Mensual_v4.3" xfId="547" xr:uid="{00000000-0005-0000-0000-000025020000}"/>
    <cellStyle name="Normal 12 3" xfId="548" xr:uid="{00000000-0005-0000-0000-000026020000}"/>
    <cellStyle name="Normal 12 4" xfId="549" xr:uid="{00000000-0005-0000-0000-000027020000}"/>
    <cellStyle name="Normal 12 5" xfId="550" xr:uid="{00000000-0005-0000-0000-000028020000}"/>
    <cellStyle name="Normal 12 6" xfId="551" xr:uid="{00000000-0005-0000-0000-000029020000}"/>
    <cellStyle name="Normal 12 7" xfId="552" xr:uid="{00000000-0005-0000-0000-00002A020000}"/>
    <cellStyle name="Normal 12 8" xfId="553" xr:uid="{00000000-0005-0000-0000-00002B020000}"/>
    <cellStyle name="Normal 12 9" xfId="554" xr:uid="{00000000-0005-0000-0000-00002C020000}"/>
    <cellStyle name="Normal 12_Salida_NIIF_Mensual_v4.3" xfId="555" xr:uid="{00000000-0005-0000-0000-00002D020000}"/>
    <cellStyle name="Normal 13" xfId="556" xr:uid="{00000000-0005-0000-0000-00002E020000}"/>
    <cellStyle name="Normal 13 2" xfId="557" xr:uid="{00000000-0005-0000-0000-00002F020000}"/>
    <cellStyle name="Normal 13 3" xfId="558" xr:uid="{00000000-0005-0000-0000-000030020000}"/>
    <cellStyle name="Normal 14" xfId="559" xr:uid="{00000000-0005-0000-0000-000031020000}"/>
    <cellStyle name="Normal 14 2" xfId="560" xr:uid="{00000000-0005-0000-0000-000032020000}"/>
    <cellStyle name="Normal 14 3" xfId="561" xr:uid="{00000000-0005-0000-0000-000033020000}"/>
    <cellStyle name="Normal 14 4" xfId="562" xr:uid="{00000000-0005-0000-0000-000034020000}"/>
    <cellStyle name="Normal 14 5" xfId="563" xr:uid="{00000000-0005-0000-0000-000035020000}"/>
    <cellStyle name="Normal 14 6" xfId="564" xr:uid="{00000000-0005-0000-0000-000036020000}"/>
    <cellStyle name="Normal 14 7" xfId="565" xr:uid="{00000000-0005-0000-0000-000037020000}"/>
    <cellStyle name="Normal 15" xfId="566" xr:uid="{00000000-0005-0000-0000-000038020000}"/>
    <cellStyle name="Normal 16" xfId="567" xr:uid="{00000000-0005-0000-0000-000039020000}"/>
    <cellStyle name="Normal 16 2" xfId="568" xr:uid="{00000000-0005-0000-0000-00003A020000}"/>
    <cellStyle name="Normal 16 3" xfId="569" xr:uid="{00000000-0005-0000-0000-00003B020000}"/>
    <cellStyle name="Normal 17" xfId="570" xr:uid="{00000000-0005-0000-0000-00003C020000}"/>
    <cellStyle name="Normal 17 2" xfId="571" xr:uid="{00000000-0005-0000-0000-00003D020000}"/>
    <cellStyle name="Normal 17 3" xfId="572" xr:uid="{00000000-0005-0000-0000-00003E020000}"/>
    <cellStyle name="Normal 18" xfId="573" xr:uid="{00000000-0005-0000-0000-00003F020000}"/>
    <cellStyle name="Normal 19" xfId="574" xr:uid="{00000000-0005-0000-0000-000040020000}"/>
    <cellStyle name="Normal 2" xfId="575" xr:uid="{00000000-0005-0000-0000-000041020000}"/>
    <cellStyle name="Normal 2 10" xfId="576" xr:uid="{00000000-0005-0000-0000-000042020000}"/>
    <cellStyle name="Normal 2 11" xfId="577" xr:uid="{00000000-0005-0000-0000-000043020000}"/>
    <cellStyle name="Normal 2 12" xfId="578" xr:uid="{00000000-0005-0000-0000-000044020000}"/>
    <cellStyle name="Normal 2 13" xfId="579" xr:uid="{00000000-0005-0000-0000-000045020000}"/>
    <cellStyle name="Normal 2 14" xfId="580" xr:uid="{00000000-0005-0000-0000-000046020000}"/>
    <cellStyle name="Normal 2 15" xfId="581" xr:uid="{00000000-0005-0000-0000-000047020000}"/>
    <cellStyle name="Normal 2 16" xfId="582" xr:uid="{00000000-0005-0000-0000-000048020000}"/>
    <cellStyle name="Normal 2 16 2" xfId="583" xr:uid="{00000000-0005-0000-0000-000049020000}"/>
    <cellStyle name="Normal 2 16 3" xfId="584" xr:uid="{00000000-0005-0000-0000-00004A020000}"/>
    <cellStyle name="Normal 2 17" xfId="585" xr:uid="{00000000-0005-0000-0000-00004B020000}"/>
    <cellStyle name="Normal 2 18" xfId="586" xr:uid="{00000000-0005-0000-0000-00004C020000}"/>
    <cellStyle name="Normal 2 19" xfId="587" xr:uid="{00000000-0005-0000-0000-00004D020000}"/>
    <cellStyle name="Normal 2 19 2" xfId="588" xr:uid="{00000000-0005-0000-0000-00004E020000}"/>
    <cellStyle name="Normal 2 2" xfId="589" xr:uid="{00000000-0005-0000-0000-00004F020000}"/>
    <cellStyle name="Normal 2 2 2" xfId="590" xr:uid="{00000000-0005-0000-0000-000050020000}"/>
    <cellStyle name="Normal 2 2 2 2" xfId="591" xr:uid="{00000000-0005-0000-0000-000051020000}"/>
    <cellStyle name="Normal 2 2_Salida_NIIF_Mensual_v4.3" xfId="592" xr:uid="{00000000-0005-0000-0000-000052020000}"/>
    <cellStyle name="Normal 2 20" xfId="593" xr:uid="{00000000-0005-0000-0000-000053020000}"/>
    <cellStyle name="Normal 2 21" xfId="594" xr:uid="{00000000-0005-0000-0000-000054020000}"/>
    <cellStyle name="Normal 2 22" xfId="595" xr:uid="{00000000-0005-0000-0000-000055020000}"/>
    <cellStyle name="Normal 2 23" xfId="596" xr:uid="{00000000-0005-0000-0000-000056020000}"/>
    <cellStyle name="Normal 2 24" xfId="597" xr:uid="{00000000-0005-0000-0000-000057020000}"/>
    <cellStyle name="Normal 2 25" xfId="598" xr:uid="{00000000-0005-0000-0000-000058020000}"/>
    <cellStyle name="Normal 2 26" xfId="599" xr:uid="{00000000-0005-0000-0000-000059020000}"/>
    <cellStyle name="Normal 2 27" xfId="600" xr:uid="{00000000-0005-0000-0000-00005A020000}"/>
    <cellStyle name="Normal 2 27 2" xfId="601" xr:uid="{00000000-0005-0000-0000-00005B020000}"/>
    <cellStyle name="Normal 2 27_Salida_NIIF_Mensual_v4.3" xfId="602" xr:uid="{00000000-0005-0000-0000-00005C020000}"/>
    <cellStyle name="Normal 2 28" xfId="603" xr:uid="{00000000-0005-0000-0000-00005D020000}"/>
    <cellStyle name="Normal 2 29" xfId="604" xr:uid="{00000000-0005-0000-0000-00005E020000}"/>
    <cellStyle name="Normal 2 3" xfId="605" xr:uid="{00000000-0005-0000-0000-00005F020000}"/>
    <cellStyle name="Normal 2 3 2" xfId="606" xr:uid="{00000000-0005-0000-0000-000060020000}"/>
    <cellStyle name="Normal 2 30" xfId="607" xr:uid="{00000000-0005-0000-0000-000061020000}"/>
    <cellStyle name="Normal 2 31" xfId="608" xr:uid="{00000000-0005-0000-0000-000062020000}"/>
    <cellStyle name="Normal 2 32" xfId="609" xr:uid="{00000000-0005-0000-0000-000063020000}"/>
    <cellStyle name="Normal 2 33" xfId="610" xr:uid="{00000000-0005-0000-0000-000064020000}"/>
    <cellStyle name="Normal 2 34" xfId="611" xr:uid="{00000000-0005-0000-0000-000065020000}"/>
    <cellStyle name="Normal 2 35" xfId="612" xr:uid="{00000000-0005-0000-0000-000066020000}"/>
    <cellStyle name="Normal 2 36" xfId="613" xr:uid="{00000000-0005-0000-0000-000067020000}"/>
    <cellStyle name="Normal 2 37" xfId="614" xr:uid="{00000000-0005-0000-0000-000068020000}"/>
    <cellStyle name="Normal 2 38" xfId="615" xr:uid="{00000000-0005-0000-0000-000069020000}"/>
    <cellStyle name="Normal 2 4" xfId="616" xr:uid="{00000000-0005-0000-0000-00006A020000}"/>
    <cellStyle name="Normal 2 4 2" xfId="914" xr:uid="{00000000-0005-0000-0000-00006B020000}"/>
    <cellStyle name="Normal 2 5" xfId="617" xr:uid="{00000000-0005-0000-0000-00006C020000}"/>
    <cellStyle name="Normal 2 6" xfId="618" xr:uid="{00000000-0005-0000-0000-00006D020000}"/>
    <cellStyle name="Normal 2 7" xfId="619" xr:uid="{00000000-0005-0000-0000-00006E020000}"/>
    <cellStyle name="Normal 2 8" xfId="620" xr:uid="{00000000-0005-0000-0000-00006F020000}"/>
    <cellStyle name="Normal 2 9" xfId="621" xr:uid="{00000000-0005-0000-0000-000070020000}"/>
    <cellStyle name="Normal 2_1_Carga_NIIF_SC_Activo_Pasivo_PyG_y_Otros_Detalles_ v1_3" xfId="622" xr:uid="{00000000-0005-0000-0000-000071020000}"/>
    <cellStyle name="Normal 20" xfId="623" xr:uid="{00000000-0005-0000-0000-000072020000}"/>
    <cellStyle name="Normal 20 2" xfId="624" xr:uid="{00000000-0005-0000-0000-000073020000}"/>
    <cellStyle name="Normal 20 3" xfId="625" xr:uid="{00000000-0005-0000-0000-000074020000}"/>
    <cellStyle name="Normal 20 4" xfId="626" xr:uid="{00000000-0005-0000-0000-000075020000}"/>
    <cellStyle name="Normal 20 5" xfId="627" xr:uid="{00000000-0005-0000-0000-000076020000}"/>
    <cellStyle name="Normal 20_Salida_NIIF_Mensual_v4.3" xfId="628" xr:uid="{00000000-0005-0000-0000-000077020000}"/>
    <cellStyle name="Normal 21" xfId="629" xr:uid="{00000000-0005-0000-0000-000078020000}"/>
    <cellStyle name="Normal 22" xfId="630" xr:uid="{00000000-0005-0000-0000-000079020000}"/>
    <cellStyle name="Normal 23" xfId="631" xr:uid="{00000000-0005-0000-0000-00007A020000}"/>
    <cellStyle name="Normal 23 2" xfId="632" xr:uid="{00000000-0005-0000-0000-00007B020000}"/>
    <cellStyle name="Normal 23 3" xfId="633" xr:uid="{00000000-0005-0000-0000-00007C020000}"/>
    <cellStyle name="Normal 23 4" xfId="634" xr:uid="{00000000-0005-0000-0000-00007D020000}"/>
    <cellStyle name="Normal 23 5" xfId="635" xr:uid="{00000000-0005-0000-0000-00007E020000}"/>
    <cellStyle name="Normal 24" xfId="636" xr:uid="{00000000-0005-0000-0000-00007F020000}"/>
    <cellStyle name="Normal 24 2" xfId="637" xr:uid="{00000000-0005-0000-0000-000080020000}"/>
    <cellStyle name="Normal 24 3" xfId="638" xr:uid="{00000000-0005-0000-0000-000081020000}"/>
    <cellStyle name="Normal 24 4" xfId="639" xr:uid="{00000000-0005-0000-0000-000082020000}"/>
    <cellStyle name="Normal 24 5" xfId="640" xr:uid="{00000000-0005-0000-0000-000083020000}"/>
    <cellStyle name="Normal 25" xfId="641" xr:uid="{00000000-0005-0000-0000-000084020000}"/>
    <cellStyle name="Normal 26" xfId="642" xr:uid="{00000000-0005-0000-0000-000085020000}"/>
    <cellStyle name="Normal 27" xfId="643" xr:uid="{00000000-0005-0000-0000-000086020000}"/>
    <cellStyle name="Normal 28" xfId="644" xr:uid="{00000000-0005-0000-0000-000087020000}"/>
    <cellStyle name="Normal 29" xfId="645" xr:uid="{00000000-0005-0000-0000-000088020000}"/>
    <cellStyle name="Normal 29 2" xfId="646" xr:uid="{00000000-0005-0000-0000-000089020000}"/>
    <cellStyle name="Normal 29 3" xfId="913" xr:uid="{00000000-0005-0000-0000-00008A020000}"/>
    <cellStyle name="Normal 3" xfId="647" xr:uid="{00000000-0005-0000-0000-00008B020000}"/>
    <cellStyle name="Normal 3 10" xfId="648" xr:uid="{00000000-0005-0000-0000-00008C020000}"/>
    <cellStyle name="Normal 3 11" xfId="649" xr:uid="{00000000-0005-0000-0000-00008D020000}"/>
    <cellStyle name="Normal 3 12" xfId="650" xr:uid="{00000000-0005-0000-0000-00008E020000}"/>
    <cellStyle name="Normal 3 13" xfId="651" xr:uid="{00000000-0005-0000-0000-00008F020000}"/>
    <cellStyle name="Normal 3 14" xfId="652" xr:uid="{00000000-0005-0000-0000-000090020000}"/>
    <cellStyle name="Normal 3 15" xfId="653" xr:uid="{00000000-0005-0000-0000-000091020000}"/>
    <cellStyle name="Normal 3 16" xfId="654" xr:uid="{00000000-0005-0000-0000-000092020000}"/>
    <cellStyle name="Normal 3 17" xfId="655" xr:uid="{00000000-0005-0000-0000-000093020000}"/>
    <cellStyle name="Normal 3 18" xfId="656" xr:uid="{00000000-0005-0000-0000-000094020000}"/>
    <cellStyle name="Normal 3 19" xfId="892" xr:uid="{00000000-0005-0000-0000-000095020000}"/>
    <cellStyle name="Normal 3 2" xfId="657" xr:uid="{00000000-0005-0000-0000-000096020000}"/>
    <cellStyle name="Normal 3 2 2" xfId="658" xr:uid="{00000000-0005-0000-0000-000097020000}"/>
    <cellStyle name="Normal 3 2 3" xfId="659" xr:uid="{00000000-0005-0000-0000-000098020000}"/>
    <cellStyle name="Normal 3 2_Salida_NIIF_Mensual_v4.3" xfId="660" xr:uid="{00000000-0005-0000-0000-000099020000}"/>
    <cellStyle name="Normal 3 20" xfId="893" xr:uid="{00000000-0005-0000-0000-00009A020000}"/>
    <cellStyle name="Normal 3 21" xfId="903" xr:uid="{00000000-0005-0000-0000-00009B020000}"/>
    <cellStyle name="Normal 3 3" xfId="661" xr:uid="{00000000-0005-0000-0000-00009C020000}"/>
    <cellStyle name="Normal 3 3 2" xfId="662" xr:uid="{00000000-0005-0000-0000-00009D020000}"/>
    <cellStyle name="Normal 3 3 3" xfId="663" xr:uid="{00000000-0005-0000-0000-00009E020000}"/>
    <cellStyle name="Normal 3 3_Salida_NIIF_Mensual_v4.3" xfId="664" xr:uid="{00000000-0005-0000-0000-00009F020000}"/>
    <cellStyle name="Normal 3 4" xfId="665" xr:uid="{00000000-0005-0000-0000-0000A0020000}"/>
    <cellStyle name="Normal 3 5" xfId="666" xr:uid="{00000000-0005-0000-0000-0000A1020000}"/>
    <cellStyle name="Normal 3 6" xfId="667" xr:uid="{00000000-0005-0000-0000-0000A2020000}"/>
    <cellStyle name="Normal 3 7" xfId="668" xr:uid="{00000000-0005-0000-0000-0000A3020000}"/>
    <cellStyle name="Normal 3 8" xfId="669" xr:uid="{00000000-0005-0000-0000-0000A4020000}"/>
    <cellStyle name="Normal 3 9" xfId="670" xr:uid="{00000000-0005-0000-0000-0000A5020000}"/>
    <cellStyle name="Normal 3_A.4-2" xfId="671" xr:uid="{00000000-0005-0000-0000-0000A6020000}"/>
    <cellStyle name="Normal 30" xfId="672" xr:uid="{00000000-0005-0000-0000-0000A7020000}"/>
    <cellStyle name="Normal 31" xfId="673" xr:uid="{00000000-0005-0000-0000-0000A8020000}"/>
    <cellStyle name="Normal 32" xfId="674" xr:uid="{00000000-0005-0000-0000-0000A9020000}"/>
    <cellStyle name="Normal 32 2" xfId="675" xr:uid="{00000000-0005-0000-0000-0000AA020000}"/>
    <cellStyle name="Normal 33" xfId="676" xr:uid="{00000000-0005-0000-0000-0000AB020000}"/>
    <cellStyle name="Normal 34" xfId="677" xr:uid="{00000000-0005-0000-0000-0000AC020000}"/>
    <cellStyle name="Normal 35" xfId="678" xr:uid="{00000000-0005-0000-0000-0000AD020000}"/>
    <cellStyle name="Normal 35 2" xfId="894" xr:uid="{00000000-0005-0000-0000-0000AE020000}"/>
    <cellStyle name="Normal 36" xfId="679" xr:uid="{00000000-0005-0000-0000-0000AF020000}"/>
    <cellStyle name="Normal 36 2" xfId="895" xr:uid="{00000000-0005-0000-0000-0000B0020000}"/>
    <cellStyle name="Normal 37" xfId="680" xr:uid="{00000000-0005-0000-0000-0000B1020000}"/>
    <cellStyle name="Normal 38" xfId="896" xr:uid="{00000000-0005-0000-0000-0000B2020000}"/>
    <cellStyle name="Normal 39" xfId="897" xr:uid="{00000000-0005-0000-0000-0000B3020000}"/>
    <cellStyle name="Normal 4" xfId="681" xr:uid="{00000000-0005-0000-0000-0000B4020000}"/>
    <cellStyle name="Normal 4 10" xfId="682" xr:uid="{00000000-0005-0000-0000-0000B5020000}"/>
    <cellStyle name="Normal 4 11" xfId="683" xr:uid="{00000000-0005-0000-0000-0000B6020000}"/>
    <cellStyle name="Normal 4 12" xfId="684" xr:uid="{00000000-0005-0000-0000-0000B7020000}"/>
    <cellStyle name="Normal 4 13" xfId="685" xr:uid="{00000000-0005-0000-0000-0000B8020000}"/>
    <cellStyle name="Normal 4 14" xfId="686" xr:uid="{00000000-0005-0000-0000-0000B9020000}"/>
    <cellStyle name="Normal 4 15" xfId="687" xr:uid="{00000000-0005-0000-0000-0000BA020000}"/>
    <cellStyle name="Normal 4 16" xfId="688" xr:uid="{00000000-0005-0000-0000-0000BB020000}"/>
    <cellStyle name="Normal 4 17" xfId="689" xr:uid="{00000000-0005-0000-0000-0000BC020000}"/>
    <cellStyle name="Normal 4 2" xfId="690" xr:uid="{00000000-0005-0000-0000-0000BD020000}"/>
    <cellStyle name="Normal 4 2 2" xfId="691" xr:uid="{00000000-0005-0000-0000-0000BE020000}"/>
    <cellStyle name="Normal 4 2 3" xfId="692" xr:uid="{00000000-0005-0000-0000-0000BF020000}"/>
    <cellStyle name="Normal 4 3" xfId="693" xr:uid="{00000000-0005-0000-0000-0000C0020000}"/>
    <cellStyle name="Normal 4 4" xfId="694" xr:uid="{00000000-0005-0000-0000-0000C1020000}"/>
    <cellStyle name="Normal 4 5" xfId="695" xr:uid="{00000000-0005-0000-0000-0000C2020000}"/>
    <cellStyle name="Normal 4 6" xfId="696" xr:uid="{00000000-0005-0000-0000-0000C3020000}"/>
    <cellStyle name="Normal 4 7" xfId="697" xr:uid="{00000000-0005-0000-0000-0000C4020000}"/>
    <cellStyle name="Normal 4 8" xfId="698" xr:uid="{00000000-0005-0000-0000-0000C5020000}"/>
    <cellStyle name="Normal 4 9" xfId="699" xr:uid="{00000000-0005-0000-0000-0000C6020000}"/>
    <cellStyle name="Normal 40" xfId="901" xr:uid="{00000000-0005-0000-0000-0000C7020000}"/>
    <cellStyle name="Normal 40 2" xfId="918" xr:uid="{00000000-0005-0000-0000-0000C8020000}"/>
    <cellStyle name="Normal 41" xfId="904" xr:uid="{00000000-0005-0000-0000-0000C9020000}"/>
    <cellStyle name="Normal 42" xfId="911" xr:uid="{00000000-0005-0000-0000-0000CA020000}"/>
    <cellStyle name="Normal 43" xfId="916" xr:uid="{00000000-0005-0000-0000-0000CB020000}"/>
    <cellStyle name="Normal 44" xfId="910" xr:uid="{00000000-0005-0000-0000-0000CC020000}"/>
    <cellStyle name="Normal 45" xfId="905" xr:uid="{00000000-0005-0000-0000-0000CD020000}"/>
    <cellStyle name="Normal 46" xfId="908" xr:uid="{00000000-0005-0000-0000-0000CE020000}"/>
    <cellStyle name="Normal 47" xfId="917" xr:uid="{00000000-0005-0000-0000-0000CF020000}"/>
    <cellStyle name="Normal 48" xfId="921" xr:uid="{D7AAE241-ED98-4FEF-8EBE-504B3474B288}"/>
    <cellStyle name="Normal 48 2" xfId="924" xr:uid="{E23CA413-9B3D-4983-8D16-997825844045}"/>
    <cellStyle name="Normal 5" xfId="700" xr:uid="{00000000-0005-0000-0000-0000D0020000}"/>
    <cellStyle name="Normal 5 2" xfId="701" xr:uid="{00000000-0005-0000-0000-0000D1020000}"/>
    <cellStyle name="Normal 5 3" xfId="702" xr:uid="{00000000-0005-0000-0000-0000D2020000}"/>
    <cellStyle name="Normal 5 4" xfId="703" xr:uid="{00000000-0005-0000-0000-0000D3020000}"/>
    <cellStyle name="Normal 5 5" xfId="704" xr:uid="{00000000-0005-0000-0000-0000D4020000}"/>
    <cellStyle name="Normal 5 6" xfId="705" xr:uid="{00000000-0005-0000-0000-0000D5020000}"/>
    <cellStyle name="Normal 5 7" xfId="706" xr:uid="{00000000-0005-0000-0000-0000D6020000}"/>
    <cellStyle name="Normal 5 8" xfId="707" xr:uid="{00000000-0005-0000-0000-0000D7020000}"/>
    <cellStyle name="Normal 5 9" xfId="1" xr:uid="{00000000-0005-0000-0000-0000D8020000}"/>
    <cellStyle name="Normal 6" xfId="708" xr:uid="{00000000-0005-0000-0000-0000D9020000}"/>
    <cellStyle name="Normal 6 2" xfId="709" xr:uid="{00000000-0005-0000-0000-0000DA020000}"/>
    <cellStyle name="Normal 6 3" xfId="710" xr:uid="{00000000-0005-0000-0000-0000DB020000}"/>
    <cellStyle name="Normal 6 4" xfId="711" xr:uid="{00000000-0005-0000-0000-0000DC020000}"/>
    <cellStyle name="Normal 6 5" xfId="712" xr:uid="{00000000-0005-0000-0000-0000DD020000}"/>
    <cellStyle name="Normal 6 6" xfId="713" xr:uid="{00000000-0005-0000-0000-0000DE020000}"/>
    <cellStyle name="Normal 6 7" xfId="714" xr:uid="{00000000-0005-0000-0000-0000DF020000}"/>
    <cellStyle name="Normal 6 8" xfId="715" xr:uid="{00000000-0005-0000-0000-0000E0020000}"/>
    <cellStyle name="Normal 6 9" xfId="900" xr:uid="{00000000-0005-0000-0000-0000E1020000}"/>
    <cellStyle name="Normal 6 9 2" xfId="915" xr:uid="{00000000-0005-0000-0000-0000E2020000}"/>
    <cellStyle name="Normal 7" xfId="716" xr:uid="{00000000-0005-0000-0000-0000E3020000}"/>
    <cellStyle name="Normal 7 2" xfId="717" xr:uid="{00000000-0005-0000-0000-0000E4020000}"/>
    <cellStyle name="Normal 7 3" xfId="718" xr:uid="{00000000-0005-0000-0000-0000E5020000}"/>
    <cellStyle name="Normal 7 4" xfId="719" xr:uid="{00000000-0005-0000-0000-0000E6020000}"/>
    <cellStyle name="Normal 7 5" xfId="720" xr:uid="{00000000-0005-0000-0000-0000E7020000}"/>
    <cellStyle name="Normal 7 6" xfId="721" xr:uid="{00000000-0005-0000-0000-0000E8020000}"/>
    <cellStyle name="Normal 7 7" xfId="722" xr:uid="{00000000-0005-0000-0000-0000E9020000}"/>
    <cellStyle name="Normal 7 8" xfId="723" xr:uid="{00000000-0005-0000-0000-0000EA020000}"/>
    <cellStyle name="Normal 7 9" xfId="898" xr:uid="{00000000-0005-0000-0000-0000EB020000}"/>
    <cellStyle name="Normal 8" xfId="724" xr:uid="{00000000-0005-0000-0000-0000EC020000}"/>
    <cellStyle name="Normal 8 2" xfId="725" xr:uid="{00000000-0005-0000-0000-0000ED020000}"/>
    <cellStyle name="Normal 8 3" xfId="726" xr:uid="{00000000-0005-0000-0000-0000EE020000}"/>
    <cellStyle name="Normal 8 4" xfId="727" xr:uid="{00000000-0005-0000-0000-0000EF020000}"/>
    <cellStyle name="Normal 8 5" xfId="728" xr:uid="{00000000-0005-0000-0000-0000F0020000}"/>
    <cellStyle name="Normal 8 6" xfId="729" xr:uid="{00000000-0005-0000-0000-0000F1020000}"/>
    <cellStyle name="Normal 8 7" xfId="730" xr:uid="{00000000-0005-0000-0000-0000F2020000}"/>
    <cellStyle name="Normal 8 8" xfId="731" xr:uid="{00000000-0005-0000-0000-0000F3020000}"/>
    <cellStyle name="Normal 9" xfId="732" xr:uid="{00000000-0005-0000-0000-0000F4020000}"/>
    <cellStyle name="Normal 9 2" xfId="733" xr:uid="{00000000-0005-0000-0000-0000F5020000}"/>
    <cellStyle name="Normal 9 3" xfId="734" xr:uid="{00000000-0005-0000-0000-0000F6020000}"/>
    <cellStyle name="Notas 2" xfId="735" xr:uid="{00000000-0005-0000-0000-0000F7020000}"/>
    <cellStyle name="Notas 2 2" xfId="736" xr:uid="{00000000-0005-0000-0000-0000F8020000}"/>
    <cellStyle name="Notas 3" xfId="737" xr:uid="{00000000-0005-0000-0000-0000F9020000}"/>
    <cellStyle name="Notas 3 2" xfId="738" xr:uid="{00000000-0005-0000-0000-0000FA020000}"/>
    <cellStyle name="Notas 4" xfId="739" xr:uid="{00000000-0005-0000-0000-0000FB020000}"/>
    <cellStyle name="Notas 4 2" xfId="740" xr:uid="{00000000-0005-0000-0000-0000FC020000}"/>
    <cellStyle name="Note" xfId="741" xr:uid="{00000000-0005-0000-0000-0000FD020000}"/>
    <cellStyle name="Note 2" xfId="742" xr:uid="{00000000-0005-0000-0000-0000FE020000}"/>
    <cellStyle name="Nuovo" xfId="743" xr:uid="{00000000-0005-0000-0000-0000FF020000}"/>
    <cellStyle name="Output" xfId="744" xr:uid="{00000000-0005-0000-0000-000000030000}"/>
    <cellStyle name="Output 2" xfId="745" xr:uid="{00000000-0005-0000-0000-000001030000}"/>
    <cellStyle name="per.style" xfId="746" xr:uid="{00000000-0005-0000-0000-000002030000}"/>
    <cellStyle name="per.style 10" xfId="747" xr:uid="{00000000-0005-0000-0000-000003030000}"/>
    <cellStyle name="per.style 11" xfId="748" xr:uid="{00000000-0005-0000-0000-000004030000}"/>
    <cellStyle name="per.style 12" xfId="749" xr:uid="{00000000-0005-0000-0000-000005030000}"/>
    <cellStyle name="per.style 13" xfId="750" xr:uid="{00000000-0005-0000-0000-000006030000}"/>
    <cellStyle name="per.style 14" xfId="751" xr:uid="{00000000-0005-0000-0000-000007030000}"/>
    <cellStyle name="per.style 15" xfId="752" xr:uid="{00000000-0005-0000-0000-000008030000}"/>
    <cellStyle name="per.style 16" xfId="753" xr:uid="{00000000-0005-0000-0000-000009030000}"/>
    <cellStyle name="per.style 17" xfId="754" xr:uid="{00000000-0005-0000-0000-00000A030000}"/>
    <cellStyle name="per.style 18" xfId="755" xr:uid="{00000000-0005-0000-0000-00000B030000}"/>
    <cellStyle name="per.style 19" xfId="756" xr:uid="{00000000-0005-0000-0000-00000C030000}"/>
    <cellStyle name="per.style 2" xfId="757" xr:uid="{00000000-0005-0000-0000-00000D030000}"/>
    <cellStyle name="per.style 3" xfId="758" xr:uid="{00000000-0005-0000-0000-00000E030000}"/>
    <cellStyle name="per.style 4" xfId="759" xr:uid="{00000000-0005-0000-0000-00000F030000}"/>
    <cellStyle name="per.style 5" xfId="760" xr:uid="{00000000-0005-0000-0000-000010030000}"/>
    <cellStyle name="per.style 6" xfId="761" xr:uid="{00000000-0005-0000-0000-000011030000}"/>
    <cellStyle name="per.style 7" xfId="762" xr:uid="{00000000-0005-0000-0000-000012030000}"/>
    <cellStyle name="per.style 8" xfId="763" xr:uid="{00000000-0005-0000-0000-000013030000}"/>
    <cellStyle name="per.style 9" xfId="764" xr:uid="{00000000-0005-0000-0000-000014030000}"/>
    <cellStyle name="per.style_CONV" xfId="765" xr:uid="{00000000-0005-0000-0000-000015030000}"/>
    <cellStyle name="Percent [2]" xfId="766" xr:uid="{00000000-0005-0000-0000-000016030000}"/>
    <cellStyle name="Percent 10" xfId="767" xr:uid="{00000000-0005-0000-0000-000017030000}"/>
    <cellStyle name="Percent 11" xfId="768" xr:uid="{00000000-0005-0000-0000-000018030000}"/>
    <cellStyle name="Percent 12" xfId="769" xr:uid="{00000000-0005-0000-0000-000019030000}"/>
    <cellStyle name="Percent 13" xfId="770" xr:uid="{00000000-0005-0000-0000-00001A030000}"/>
    <cellStyle name="Percent 14" xfId="771" xr:uid="{00000000-0005-0000-0000-00001B030000}"/>
    <cellStyle name="Percent 2" xfId="772" xr:uid="{00000000-0005-0000-0000-00001C030000}"/>
    <cellStyle name="Percent 2 10" xfId="773" xr:uid="{00000000-0005-0000-0000-00001D030000}"/>
    <cellStyle name="Percent 2 11" xfId="774" xr:uid="{00000000-0005-0000-0000-00001E030000}"/>
    <cellStyle name="Percent 2 12" xfId="775" xr:uid="{00000000-0005-0000-0000-00001F030000}"/>
    <cellStyle name="Percent 2 13" xfId="776" xr:uid="{00000000-0005-0000-0000-000020030000}"/>
    <cellStyle name="Percent 2 14" xfId="777" xr:uid="{00000000-0005-0000-0000-000021030000}"/>
    <cellStyle name="Percent 2 15" xfId="778" xr:uid="{00000000-0005-0000-0000-000022030000}"/>
    <cellStyle name="Percent 2 16" xfId="779" xr:uid="{00000000-0005-0000-0000-000023030000}"/>
    <cellStyle name="Percent 2 17" xfId="780" xr:uid="{00000000-0005-0000-0000-000024030000}"/>
    <cellStyle name="Percent 2 18" xfId="781" xr:uid="{00000000-0005-0000-0000-000025030000}"/>
    <cellStyle name="Percent 2 19" xfId="782" xr:uid="{00000000-0005-0000-0000-000026030000}"/>
    <cellStyle name="Percent 2 2" xfId="783" xr:uid="{00000000-0005-0000-0000-000027030000}"/>
    <cellStyle name="Percent 2 2 2" xfId="784" xr:uid="{00000000-0005-0000-0000-000028030000}"/>
    <cellStyle name="Percent 2 2 3" xfId="785" xr:uid="{00000000-0005-0000-0000-000029030000}"/>
    <cellStyle name="Percent 2 2 4" xfId="786" xr:uid="{00000000-0005-0000-0000-00002A030000}"/>
    <cellStyle name="Percent 2 2 5" xfId="787" xr:uid="{00000000-0005-0000-0000-00002B030000}"/>
    <cellStyle name="Percent 2 2 6" xfId="788" xr:uid="{00000000-0005-0000-0000-00002C030000}"/>
    <cellStyle name="Percent 2 2 7" xfId="789" xr:uid="{00000000-0005-0000-0000-00002D030000}"/>
    <cellStyle name="Percent 2 20" xfId="790" xr:uid="{00000000-0005-0000-0000-00002E030000}"/>
    <cellStyle name="Percent 2 21" xfId="791" xr:uid="{00000000-0005-0000-0000-00002F030000}"/>
    <cellStyle name="Percent 2 22" xfId="792" xr:uid="{00000000-0005-0000-0000-000030030000}"/>
    <cellStyle name="Percent 2 23" xfId="793" xr:uid="{00000000-0005-0000-0000-000031030000}"/>
    <cellStyle name="Percent 2 24" xfId="794" xr:uid="{00000000-0005-0000-0000-000032030000}"/>
    <cellStyle name="Percent 2 3" xfId="795" xr:uid="{00000000-0005-0000-0000-000033030000}"/>
    <cellStyle name="Percent 2 3 2" xfId="796" xr:uid="{00000000-0005-0000-0000-000034030000}"/>
    <cellStyle name="Percent 2 3 3" xfId="797" xr:uid="{00000000-0005-0000-0000-000035030000}"/>
    <cellStyle name="Percent 2 3 4" xfId="798" xr:uid="{00000000-0005-0000-0000-000036030000}"/>
    <cellStyle name="Percent 2 3 5" xfId="799" xr:uid="{00000000-0005-0000-0000-000037030000}"/>
    <cellStyle name="Percent 2 3 6" xfId="800" xr:uid="{00000000-0005-0000-0000-000038030000}"/>
    <cellStyle name="Percent 2 3 7" xfId="801" xr:uid="{00000000-0005-0000-0000-000039030000}"/>
    <cellStyle name="Percent 2 4" xfId="802" xr:uid="{00000000-0005-0000-0000-00003A030000}"/>
    <cellStyle name="Percent 2 5" xfId="803" xr:uid="{00000000-0005-0000-0000-00003B030000}"/>
    <cellStyle name="Percent 2 6" xfId="804" xr:uid="{00000000-0005-0000-0000-00003C030000}"/>
    <cellStyle name="Percent 2 7" xfId="805" xr:uid="{00000000-0005-0000-0000-00003D030000}"/>
    <cellStyle name="Percent 2 8" xfId="806" xr:uid="{00000000-0005-0000-0000-00003E030000}"/>
    <cellStyle name="Percent 2 9" xfId="807" xr:uid="{00000000-0005-0000-0000-00003F030000}"/>
    <cellStyle name="Percent 3" xfId="808" xr:uid="{00000000-0005-0000-0000-000040030000}"/>
    <cellStyle name="Percent 4" xfId="809" xr:uid="{00000000-0005-0000-0000-000041030000}"/>
    <cellStyle name="Percent 5" xfId="810" xr:uid="{00000000-0005-0000-0000-000042030000}"/>
    <cellStyle name="Percent 6" xfId="811" xr:uid="{00000000-0005-0000-0000-000043030000}"/>
    <cellStyle name="Percent 7" xfId="812" xr:uid="{00000000-0005-0000-0000-000044030000}"/>
    <cellStyle name="Percent 8" xfId="813" xr:uid="{00000000-0005-0000-0000-000045030000}"/>
    <cellStyle name="Percent 9" xfId="814" xr:uid="{00000000-0005-0000-0000-000046030000}"/>
    <cellStyle name="Porcen - Modelo2" xfId="815" xr:uid="{00000000-0005-0000-0000-000047030000}"/>
    <cellStyle name="Porcen - Modelo2 2" xfId="816" xr:uid="{00000000-0005-0000-0000-000048030000}"/>
    <cellStyle name="Porcentaje" xfId="919" builtinId="5"/>
    <cellStyle name="Porcentaje 2" xfId="817" xr:uid="{00000000-0005-0000-0000-00004A030000}"/>
    <cellStyle name="Porcentaje 2 2" xfId="818" xr:uid="{00000000-0005-0000-0000-00004B030000}"/>
    <cellStyle name="Porcentaje 3" xfId="819" xr:uid="{00000000-0005-0000-0000-00004C030000}"/>
    <cellStyle name="Porcentaje 3 2" xfId="820" xr:uid="{00000000-0005-0000-0000-00004D030000}"/>
    <cellStyle name="Porcentaje 4" xfId="821" xr:uid="{00000000-0005-0000-0000-00004E030000}"/>
    <cellStyle name="Porcentaje 4 2" xfId="912" xr:uid="{00000000-0005-0000-0000-00004F030000}"/>
    <cellStyle name="Porcentaje 5" xfId="822" xr:uid="{00000000-0005-0000-0000-000050030000}"/>
    <cellStyle name="Porcentaje 6" xfId="823" xr:uid="{00000000-0005-0000-0000-000051030000}"/>
    <cellStyle name="Porcentaje 7" xfId="824" xr:uid="{00000000-0005-0000-0000-000052030000}"/>
    <cellStyle name="Porcentaje 8" xfId="899" xr:uid="{00000000-0005-0000-0000-000053030000}"/>
    <cellStyle name="Porcentual_C.2" xfId="825" xr:uid="{00000000-0005-0000-0000-000054030000}"/>
    <cellStyle name="PSChar" xfId="826" xr:uid="{00000000-0005-0000-0000-000055030000}"/>
    <cellStyle name="PSChar 10" xfId="827" xr:uid="{00000000-0005-0000-0000-000056030000}"/>
    <cellStyle name="PSChar 11" xfId="828" xr:uid="{00000000-0005-0000-0000-000057030000}"/>
    <cellStyle name="PSChar 12" xfId="829" xr:uid="{00000000-0005-0000-0000-000058030000}"/>
    <cellStyle name="PSChar 13" xfId="830" xr:uid="{00000000-0005-0000-0000-000059030000}"/>
    <cellStyle name="PSChar 14" xfId="831" xr:uid="{00000000-0005-0000-0000-00005A030000}"/>
    <cellStyle name="PSChar 15" xfId="832" xr:uid="{00000000-0005-0000-0000-00005B030000}"/>
    <cellStyle name="PSChar 2" xfId="833" xr:uid="{00000000-0005-0000-0000-00005C030000}"/>
    <cellStyle name="PSChar 3" xfId="834" xr:uid="{00000000-0005-0000-0000-00005D030000}"/>
    <cellStyle name="PSChar 4" xfId="835" xr:uid="{00000000-0005-0000-0000-00005E030000}"/>
    <cellStyle name="PSChar 5" xfId="836" xr:uid="{00000000-0005-0000-0000-00005F030000}"/>
    <cellStyle name="PSChar 6" xfId="837" xr:uid="{00000000-0005-0000-0000-000060030000}"/>
    <cellStyle name="PSChar 7" xfId="838" xr:uid="{00000000-0005-0000-0000-000061030000}"/>
    <cellStyle name="PSChar 8" xfId="839" xr:uid="{00000000-0005-0000-0000-000062030000}"/>
    <cellStyle name="PSChar 9" xfId="840" xr:uid="{00000000-0005-0000-0000-000063030000}"/>
    <cellStyle name="PSHeading" xfId="841" xr:uid="{00000000-0005-0000-0000-000064030000}"/>
    <cellStyle name="Punto" xfId="842" xr:uid="{00000000-0005-0000-0000-000065030000}"/>
    <cellStyle name="Punto 2" xfId="843" xr:uid="{00000000-0005-0000-0000-000066030000}"/>
    <cellStyle name="Punto0" xfId="844" xr:uid="{00000000-0005-0000-0000-000067030000}"/>
    <cellStyle name="Punto0 2" xfId="845" xr:uid="{00000000-0005-0000-0000-000068030000}"/>
    <cellStyle name="Punto1 - Modelo1" xfId="846" xr:uid="{00000000-0005-0000-0000-000069030000}"/>
    <cellStyle name="Punto1 - Modelo1 2" xfId="847" xr:uid="{00000000-0005-0000-0000-00006A030000}"/>
    <cellStyle name="regstoresfromspecstores" xfId="848" xr:uid="{00000000-0005-0000-0000-00006B030000}"/>
    <cellStyle name="RevList" xfId="849" xr:uid="{00000000-0005-0000-0000-00006C030000}"/>
    <cellStyle name="Salida 2" xfId="850" xr:uid="{00000000-0005-0000-0000-00006D030000}"/>
    <cellStyle name="SHADEDSTORES" xfId="851" xr:uid="{00000000-0005-0000-0000-00006E030000}"/>
    <cellStyle name="SHADEDSTORES 2" xfId="852" xr:uid="{00000000-0005-0000-0000-00006F030000}"/>
    <cellStyle name="SHADEDSTORES 3" xfId="909" xr:uid="{00000000-0005-0000-0000-000070030000}"/>
    <cellStyle name="specstores" xfId="853" xr:uid="{00000000-0005-0000-0000-000071030000}"/>
    <cellStyle name="specstores 10" xfId="854" xr:uid="{00000000-0005-0000-0000-000072030000}"/>
    <cellStyle name="specstores 11" xfId="855" xr:uid="{00000000-0005-0000-0000-000073030000}"/>
    <cellStyle name="specstores 12" xfId="856" xr:uid="{00000000-0005-0000-0000-000074030000}"/>
    <cellStyle name="specstores 13" xfId="857" xr:uid="{00000000-0005-0000-0000-000075030000}"/>
    <cellStyle name="specstores 14" xfId="858" xr:uid="{00000000-0005-0000-0000-000076030000}"/>
    <cellStyle name="specstores 15" xfId="859" xr:uid="{00000000-0005-0000-0000-000077030000}"/>
    <cellStyle name="specstores 2" xfId="860" xr:uid="{00000000-0005-0000-0000-000078030000}"/>
    <cellStyle name="specstores 3" xfId="861" xr:uid="{00000000-0005-0000-0000-000079030000}"/>
    <cellStyle name="specstores 4" xfId="862" xr:uid="{00000000-0005-0000-0000-00007A030000}"/>
    <cellStyle name="specstores 5" xfId="863" xr:uid="{00000000-0005-0000-0000-00007B030000}"/>
    <cellStyle name="specstores 6" xfId="864" xr:uid="{00000000-0005-0000-0000-00007C030000}"/>
    <cellStyle name="specstores 7" xfId="865" xr:uid="{00000000-0005-0000-0000-00007D030000}"/>
    <cellStyle name="specstores 8" xfId="866" xr:uid="{00000000-0005-0000-0000-00007E030000}"/>
    <cellStyle name="specstores 9" xfId="867" xr:uid="{00000000-0005-0000-0000-00007F030000}"/>
    <cellStyle name="specstores_Salida_NIIF_Mensual_v4.3" xfId="868" xr:uid="{00000000-0005-0000-0000-000080030000}"/>
    <cellStyle name="Subtotal" xfId="869" xr:uid="{00000000-0005-0000-0000-000081030000}"/>
    <cellStyle name="Table Heading" xfId="870" xr:uid="{00000000-0005-0000-0000-000082030000}"/>
    <cellStyle name="Table Heading 2" xfId="871" xr:uid="{00000000-0005-0000-0000-000083030000}"/>
    <cellStyle name="Table Title" xfId="872" xr:uid="{00000000-0005-0000-0000-000084030000}"/>
    <cellStyle name="Table Title 2" xfId="873" xr:uid="{00000000-0005-0000-0000-000085030000}"/>
    <cellStyle name="Table Units" xfId="874" xr:uid="{00000000-0005-0000-0000-000086030000}"/>
    <cellStyle name="Table Units 2" xfId="875" xr:uid="{00000000-0005-0000-0000-000087030000}"/>
    <cellStyle name="Texto de advertencia 2" xfId="876" xr:uid="{00000000-0005-0000-0000-000088030000}"/>
    <cellStyle name="Texto explicativo 2" xfId="877" xr:uid="{00000000-0005-0000-0000-000089030000}"/>
    <cellStyle name="Title" xfId="878" xr:uid="{00000000-0005-0000-0000-00008A030000}"/>
    <cellStyle name="Title 2" xfId="879" xr:uid="{00000000-0005-0000-0000-00008B030000}"/>
    <cellStyle name="Título 1 2" xfId="880" xr:uid="{00000000-0005-0000-0000-00008C030000}"/>
    <cellStyle name="Título 1 2 2" xfId="881" xr:uid="{00000000-0005-0000-0000-00008D030000}"/>
    <cellStyle name="Título 2 2" xfId="882" xr:uid="{00000000-0005-0000-0000-00008E030000}"/>
    <cellStyle name="Título 2 2 2" xfId="883" xr:uid="{00000000-0005-0000-0000-00008F030000}"/>
    <cellStyle name="Título 3 2" xfId="884" xr:uid="{00000000-0005-0000-0000-000090030000}"/>
    <cellStyle name="Total 2" xfId="885" xr:uid="{00000000-0005-0000-0000-000091030000}"/>
    <cellStyle name="Total 2 2" xfId="886" xr:uid="{00000000-0005-0000-0000-000092030000}"/>
    <cellStyle name="Total 3" xfId="887" xr:uid="{00000000-0005-0000-0000-000093030000}"/>
    <cellStyle name="Total 3 2" xfId="888" xr:uid="{00000000-0005-0000-0000-000094030000}"/>
    <cellStyle name="Total 4" xfId="889" xr:uid="{00000000-0005-0000-0000-000095030000}"/>
    <cellStyle name="Warning Text" xfId="890" xr:uid="{00000000-0005-0000-0000-000096030000}"/>
    <cellStyle name="Warning Text 2" xfId="891" xr:uid="{00000000-0005-0000-0000-000097030000}"/>
  </cellStyles>
  <dxfs count="0"/>
  <tableStyles count="0" defaultTableStyle="TableStyleMedium2" defaultPivotStyle="PivotStyleMedium9"/>
  <colors>
    <mruColors>
      <color rgb="FFD81E05"/>
      <color rgb="FFEC5A5A"/>
      <color rgb="FF617380"/>
      <color rgb="FFFF0022"/>
      <color rgb="FFED0022"/>
      <color rgb="FF3E4A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339006011345356"/>
          <c:y val="0.19739796505285706"/>
          <c:w val="0.36948220182154651"/>
          <c:h val="0.6058763561355837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ED0022"/>
              </a:solidFill>
            </c:spPr>
            <c:extLst>
              <c:ext xmlns:c16="http://schemas.microsoft.com/office/drawing/2014/chart" uri="{C3380CC4-5D6E-409C-BE32-E72D297353CC}">
                <c16:uniqueId val="{00000001-424C-4DFC-A374-D3B0F23D8A0B}"/>
              </c:ext>
            </c:extLst>
          </c:dPt>
          <c:dLbls>
            <c:dLbl>
              <c:idx val="0"/>
              <c:layout>
                <c:manualLayout>
                  <c:x val="6.8503429313264683E-2"/>
                  <c:y val="-0.114491173197690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4C-4DFC-A374-D3B0F23D8A0B}"/>
                </c:ext>
              </c:extLst>
            </c:dLbl>
            <c:dLbl>
              <c:idx val="1"/>
              <c:layout>
                <c:manualLayout>
                  <c:x val="9.0522292414478206E-2"/>
                  <c:y val="9.57562539471590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4C-4DFC-A374-D3B0F23D8A0B}"/>
                </c:ext>
              </c:extLst>
            </c:dLbl>
            <c:dLbl>
              <c:idx val="2"/>
              <c:layout>
                <c:manualLayout>
                  <c:x val="-9.5415587150097445E-2"/>
                  <c:y val="0.149879354004248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4C-4DFC-A374-D3B0F23D8A0B}"/>
                </c:ext>
              </c:extLst>
            </c:dLbl>
            <c:dLbl>
              <c:idx val="3"/>
              <c:layout>
                <c:manualLayout>
                  <c:x val="-0.14801633833758976"/>
                  <c:y val="8.53479654746417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4C-4DFC-A374-D3B0F23D8A0B}"/>
                </c:ext>
              </c:extLst>
            </c:dLbl>
            <c:dLbl>
              <c:idx val="4"/>
              <c:layout>
                <c:manualLayout>
                  <c:x val="-0.18226814931512947"/>
                  <c:y val="1.24899461670207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4C-4DFC-A374-D3B0F23D8A0B}"/>
                </c:ext>
              </c:extLst>
            </c:dLbl>
            <c:dLbl>
              <c:idx val="5"/>
              <c:layout>
                <c:manualLayout>
                  <c:x val="-0.18838443061147786"/>
                  <c:y val="-1.45716038615241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4C-4DFC-A374-D3B0F23D8A0B}"/>
                </c:ext>
              </c:extLst>
            </c:dLbl>
            <c:dLbl>
              <c:idx val="6"/>
              <c:layout>
                <c:manualLayout>
                  <c:x val="-0.1113180726340551"/>
                  <c:y val="-0.102001227030669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4C-4DFC-A374-D3B0F23D8A0B}"/>
                </c:ext>
              </c:extLst>
            </c:dLbl>
            <c:dLbl>
              <c:idx val="7"/>
              <c:layout>
                <c:manualLayout>
                  <c:x val="-5.6270674078753129E-2"/>
                  <c:y val="-0.147797696309745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4C-4DFC-A374-D3B0F23D8A0B}"/>
                </c:ext>
              </c:extLst>
            </c:dLbl>
            <c:numFmt formatCode="0.0%" sourceLinked="0"/>
            <c:spPr>
              <a:ln w="9525">
                <a:solidFill>
                  <a:srgbClr val="3E4A52"/>
                </a:solidFill>
                <a:prstDash val="sysDot"/>
              </a:ln>
            </c:spPr>
            <c:txPr>
              <a:bodyPr/>
              <a:lstStyle/>
              <a:p>
                <a:pPr>
                  <a:defRPr sz="1800">
                    <a:solidFill>
                      <a:srgbClr val="3E4A52"/>
                    </a:solidFill>
                    <a:latin typeface="Trebuchet MS" panose="020B0603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(#¡REF!$O$11:$O$15;#¡REF!#¡REF!)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('Principales Magnitudes'!#REF!,'Principales Magnitudes'!#REF!)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424C-4DFC-A374-D3B0F23D8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28223</xdr:rowOff>
    </xdr:from>
    <xdr:to>
      <xdr:col>1</xdr:col>
      <xdr:colOff>1648802</xdr:colOff>
      <xdr:row>3</xdr:row>
      <xdr:rowOff>21026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62000" y="211667"/>
          <a:ext cx="1715830" cy="359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126994</xdr:colOff>
      <xdr:row>2</xdr:row>
      <xdr:rowOff>177800</xdr:rowOff>
    </xdr:from>
    <xdr:to>
      <xdr:col>1</xdr:col>
      <xdr:colOff>2444486</xdr:colOff>
      <xdr:row>2</xdr:row>
      <xdr:rowOff>661317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876294" y="1003300"/>
          <a:ext cx="2317492" cy="483517"/>
        </a:xfrm>
        <a:prstGeom prst="rect">
          <a:avLst/>
        </a:prstGeom>
      </xdr:spPr>
    </xdr:pic>
    <xdr:clientData/>
  </xdr:twoCellAnchor>
  <xdr:twoCellAnchor>
    <xdr:from>
      <xdr:col>4</xdr:col>
      <xdr:colOff>174625</xdr:colOff>
      <xdr:row>1</xdr:row>
      <xdr:rowOff>114301</xdr:rowOff>
    </xdr:from>
    <xdr:to>
      <xdr:col>4</xdr:col>
      <xdr:colOff>2152650</xdr:colOff>
      <xdr:row>1</xdr:row>
      <xdr:rowOff>574675</xdr:rowOff>
    </xdr:to>
    <xdr:sp macro="" textlink="">
      <xdr:nvSpPr>
        <xdr:cNvPr id="6" name="5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537825" y="304801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2</xdr:row>
      <xdr:rowOff>266700</xdr:rowOff>
    </xdr:from>
    <xdr:to>
      <xdr:col>1</xdr:col>
      <xdr:colOff>2342892</xdr:colOff>
      <xdr:row>2</xdr:row>
      <xdr:rowOff>750217</xdr:rowOff>
    </xdr:to>
    <xdr:pic>
      <xdr:nvPicPr>
        <xdr:cNvPr id="5" name="85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74700" y="1092200"/>
          <a:ext cx="2317492" cy="483517"/>
        </a:xfrm>
        <a:prstGeom prst="rect">
          <a:avLst/>
        </a:prstGeom>
      </xdr:spPr>
    </xdr:pic>
    <xdr:clientData/>
  </xdr:twoCellAnchor>
  <xdr:twoCellAnchor>
    <xdr:from>
      <xdr:col>3</xdr:col>
      <xdr:colOff>882650</xdr:colOff>
      <xdr:row>1</xdr:row>
      <xdr:rowOff>95250</xdr:rowOff>
    </xdr:from>
    <xdr:to>
      <xdr:col>4</xdr:col>
      <xdr:colOff>1470025</xdr:colOff>
      <xdr:row>1</xdr:row>
      <xdr:rowOff>555624</xdr:rowOff>
    </xdr:to>
    <xdr:sp macro="" textlink="">
      <xdr:nvSpPr>
        <xdr:cNvPr id="8" name="7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902700" y="285750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474428</xdr:colOff>
      <xdr:row>1</xdr:row>
      <xdr:rowOff>83909</xdr:rowOff>
    </xdr:from>
    <xdr:to>
      <xdr:col>22</xdr:col>
      <xdr:colOff>331553</xdr:colOff>
      <xdr:row>1</xdr:row>
      <xdr:rowOff>544283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8871285" y="274409"/>
          <a:ext cx="2306411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  <xdr:twoCellAnchor editAs="oneCell">
    <xdr:from>
      <xdr:col>1</xdr:col>
      <xdr:colOff>0</xdr:colOff>
      <xdr:row>2</xdr:row>
      <xdr:rowOff>203200</xdr:rowOff>
    </xdr:from>
    <xdr:to>
      <xdr:col>1</xdr:col>
      <xdr:colOff>2317492</xdr:colOff>
      <xdr:row>2</xdr:row>
      <xdr:rowOff>686717</xdr:rowOff>
    </xdr:to>
    <xdr:pic>
      <xdr:nvPicPr>
        <xdr:cNvPr id="3" name="85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04850" y="1022350"/>
          <a:ext cx="2317492" cy="4835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474428</xdr:colOff>
      <xdr:row>1</xdr:row>
      <xdr:rowOff>83909</xdr:rowOff>
    </xdr:from>
    <xdr:to>
      <xdr:col>22</xdr:col>
      <xdr:colOff>331553</xdr:colOff>
      <xdr:row>1</xdr:row>
      <xdr:rowOff>544283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B0C88D-43A4-4F6C-8006-913C68E9E793}"/>
            </a:ext>
          </a:extLst>
        </xdr:cNvPr>
        <xdr:cNvSpPr/>
      </xdr:nvSpPr>
      <xdr:spPr>
        <a:xfrm>
          <a:off x="18914828" y="274409"/>
          <a:ext cx="231457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  <xdr:twoCellAnchor editAs="oneCell">
    <xdr:from>
      <xdr:col>1</xdr:col>
      <xdr:colOff>0</xdr:colOff>
      <xdr:row>2</xdr:row>
      <xdr:rowOff>203200</xdr:rowOff>
    </xdr:from>
    <xdr:to>
      <xdr:col>1</xdr:col>
      <xdr:colOff>2317492</xdr:colOff>
      <xdr:row>2</xdr:row>
      <xdr:rowOff>686717</xdr:rowOff>
    </xdr:to>
    <xdr:pic>
      <xdr:nvPicPr>
        <xdr:cNvPr id="3" name="85 Imagen">
          <a:extLst>
            <a:ext uri="{FF2B5EF4-FFF2-40B4-BE49-F238E27FC236}">
              <a16:creationId xmlns:a16="http://schemas.microsoft.com/office/drawing/2014/main" id="{E264C89A-65E6-4A0E-ADCB-A28B0BC02EC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04850" y="1022350"/>
          <a:ext cx="2317492" cy="4835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463789</xdr:colOff>
      <xdr:row>12</xdr:row>
      <xdr:rowOff>109004</xdr:rowOff>
    </xdr:from>
    <xdr:to>
      <xdr:col>12</xdr:col>
      <xdr:colOff>466828</xdr:colOff>
      <xdr:row>12</xdr:row>
      <xdr:rowOff>109689</xdr:rowOff>
    </xdr:to>
    <xdr:graphicFrame macro="">
      <xdr:nvGraphicFramePr>
        <xdr:cNvPr id="2" name="Gráfico 1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631825</xdr:colOff>
      <xdr:row>1</xdr:row>
      <xdr:rowOff>88900</xdr:rowOff>
    </xdr:from>
    <xdr:to>
      <xdr:col>12</xdr:col>
      <xdr:colOff>444500</xdr:colOff>
      <xdr:row>1</xdr:row>
      <xdr:rowOff>549274</xdr:rowOff>
    </xdr:to>
    <xdr:sp macro="" textlink="">
      <xdr:nvSpPr>
        <xdr:cNvPr id="3" name="2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4411325" y="279400"/>
          <a:ext cx="178117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86632</xdr:rowOff>
    </xdr:from>
    <xdr:to>
      <xdr:col>21</xdr:col>
      <xdr:colOff>485550</xdr:colOff>
      <xdr:row>1</xdr:row>
      <xdr:rowOff>547006</xdr:rowOff>
    </xdr:to>
    <xdr:sp macro="" textlink="">
      <xdr:nvSpPr>
        <xdr:cNvPr id="3" name="2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1520604" y="290739"/>
          <a:ext cx="187937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279852</xdr:colOff>
      <xdr:row>1</xdr:row>
      <xdr:rowOff>88900</xdr:rowOff>
    </xdr:from>
    <xdr:to>
      <xdr:col>13</xdr:col>
      <xdr:colOff>857477</xdr:colOff>
      <xdr:row>1</xdr:row>
      <xdr:rowOff>549274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AD22CE-3A0E-4F48-96D2-C2DCB11418B4}"/>
            </a:ext>
          </a:extLst>
        </xdr:cNvPr>
        <xdr:cNvSpPr/>
      </xdr:nvSpPr>
      <xdr:spPr>
        <a:xfrm>
          <a:off x="12386127" y="288925"/>
          <a:ext cx="20254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</xdr:colOff>
      <xdr:row>1</xdr:row>
      <xdr:rowOff>11932</xdr:rowOff>
    </xdr:from>
    <xdr:to>
      <xdr:col>13</xdr:col>
      <xdr:colOff>2031888</xdr:colOff>
      <xdr:row>3</xdr:row>
      <xdr:rowOff>31775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ECD5FF-8345-4324-B9DD-092A02C953FA}"/>
            </a:ext>
          </a:extLst>
        </xdr:cNvPr>
        <xdr:cNvSpPr/>
      </xdr:nvSpPr>
      <xdr:spPr>
        <a:xfrm>
          <a:off x="12489656" y="202432"/>
          <a:ext cx="2019982" cy="457993"/>
        </a:xfrm>
        <a:prstGeom prst="roundRect">
          <a:avLst/>
        </a:prstGeom>
        <a:solidFill>
          <a:srgbClr val="D81E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chemeClr val="bg1"/>
              </a:solidFill>
            </a:rPr>
            <a:t>INDEX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s000a10201\BOLSA1\a)%20Publicaciones%20RI%20y%20Elaboraci&#243;n%20de%20Infomes\Presentaciones\a)%20Resultados\2017\Marzo%202017\Ficheros%20de%20trabajo\a)%20Cuadros%20presentaci&#243;n\2_Rdos_Datos_AreasRegionales_03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esFinancieros\Modelo%20Informe%20Financiero%20v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Financieros/Modelo%20Informe%20Financiero%20v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.mapfre.net\MAV_Departamentos\Dep_Area_Economica\ZZZ_Area_Economica_Comun\CONTROL%20DE%20GESTION\AVANCES%20DIA%208%20A&#209;O%202009\200903_Marzo\BALANCE%20Consolid_Agregado%20UNIVIDA_03_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.datos países"/>
      <sheetName val="inputPG actual"/>
      <sheetName val="DATOS"/>
      <sheetName val="Output1.cuadros resumen"/>
      <sheetName val="Ouput2.cuadros por region"/>
      <sheetName val="Ouput3.PyG actual"/>
      <sheetName val="Ratios Gestión"/>
      <sheetName val="Output4.PyG anterior"/>
      <sheetName val="Output5.PyG comparativa"/>
      <sheetName val="Output6.Keyhiglights"/>
      <sheetName val="tablas trad"/>
      <sheetName val="Cuadros perfidas"/>
    </sheetNames>
    <sheetDataSet>
      <sheetData sheetId="0"/>
      <sheetData sheetId="1"/>
      <sheetData sheetId="2"/>
      <sheetData sheetId="3">
        <row r="6">
          <cell r="E6" t="str">
            <v>3M 2016</v>
          </cell>
          <cell r="G6" t="str">
            <v>3M 2017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Resumen Comparativa Años"/>
      <sheetName val="Inversiones y Plusvalías"/>
      <sheetName val="Estado de Inmuebles"/>
      <sheetName val="4. Evolución del patrimonio"/>
      <sheetName val="ROE POR PAÍS  (MO)"/>
      <sheetName val="5.Info. por áreas reg"/>
      <sheetName val="5.Info. por unidades negocios"/>
      <sheetName val="6.1.1.IBERIA RESUMEN"/>
      <sheetName val="IBERIA modelo"/>
      <sheetName val="6.1.1.ESPAÑA"/>
      <sheetName val="VIDA"/>
      <sheetName val="6.1.1.ESPAÑA por ramos"/>
      <sheetName val="Primas Vida"/>
      <sheetName val="BMV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TABLA DETERIOROS"/>
      <sheetName val="PyG unidades de negocios1 Trime"/>
      <sheetName val="Estado Ingr Gtos Reconoc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">
          <cell r="A1"/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>Fondos Propios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otras</v>
          </cell>
          <cell r="C22" t="str">
            <v>Holdings and consolidation adjustments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- 7/2017</v>
          </cell>
          <cell r="C50" t="str">
            <v>- of which: subordinated debt - 7/2017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&amp; gastos financieros</v>
          </cell>
          <cell r="C57" t="str">
            <v>Earnings before tax &amp;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&amp; gastos financieros / gastos financieros (x)</v>
          </cell>
          <cell r="C60" t="str">
            <v>Earnings before tax &amp; financial expenses / financial expenses (x)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AMÉRICA CENTRAL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netas</v>
          </cell>
          <cell r="C105" t="str">
            <v>Net capital gains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</v>
          </cell>
          <cell r="C130" t="str">
            <v>Real Estate*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taxes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 xml:space="preserve">Peso chileno </v>
          </cell>
          <cell r="C171" t="str">
            <v>Chilean peso</v>
          </cell>
        </row>
        <row r="172">
          <cell r="A172" t="str">
            <v>MOD_156</v>
          </cell>
          <cell r="B172" t="str">
            <v>Sol peruano</v>
          </cell>
          <cell r="C172" t="str">
            <v>Peruvian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 / 3 meses)</v>
          </cell>
          <cell r="C180" t="str">
            <v>Earnings per share (euros / 3 months)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DICIEMBRE</v>
          </cell>
          <cell r="C464" t="str">
            <v>DECEMBER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</v>
          </cell>
          <cell r="C489" t="str">
            <v>4. Other revenues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y deterioro</v>
          </cell>
          <cell r="C494" t="str">
            <v>5. Other expenses and impairment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netas</v>
          </cell>
          <cell r="C505" t="str">
            <v>Net unrealized capital gains</v>
          </cell>
        </row>
        <row r="506">
          <cell r="A506" t="str">
            <v>MOD_490</v>
          </cell>
          <cell r="B506" t="str">
            <v>Plusvalías latentes (Cartera disponible para la venta)</v>
          </cell>
          <cell r="C506" t="str">
            <v>Unrealised gains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Shadow accounting (Gains allocated to provisions)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BÉLGICA</v>
          </cell>
          <cell r="C527" t="str">
            <v>UNITED KINGDOM, FRANCE AND BELGIUM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Resumen Comparativa Años"/>
      <sheetName val="Inversiones y Plusvalías"/>
      <sheetName val="Estado de Inmuebles"/>
      <sheetName val="4. Evolución del patrimonio"/>
      <sheetName val="ROE POR PAÍS  (MO)"/>
      <sheetName val="5.Info. por áreas reg"/>
      <sheetName val="5.Info. por unidades negocios"/>
      <sheetName val="6.1.1.IBERIA RESUMEN"/>
      <sheetName val="IBERIA modelo"/>
      <sheetName val="6.1.1.ESPAÑA"/>
      <sheetName val="VIDA"/>
      <sheetName val="6.1.1.ESPAÑA por ramos"/>
      <sheetName val="Primas Vida"/>
      <sheetName val="BMV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PyG unidades de negocios1 Trime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Estado Ingr Gtos Reconoc2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TABLA DETERIO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"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>Fondos Propios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otras</v>
          </cell>
          <cell r="C22" t="str">
            <v>Holdings, eliminations and other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- 7/2017</v>
          </cell>
          <cell r="C50" t="str">
            <v>- of which: subordinated debt - 7/2017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&amp; gastos financieros</v>
          </cell>
          <cell r="C57" t="str">
            <v>Earnings before tax &amp;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&amp; gastos financieros / gastos financieros (x)</v>
          </cell>
          <cell r="C60" t="str">
            <v>Earnings before tax &amp; financial expenses / financial expenses (x)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AMÉRICA CENTRAL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netas</v>
          </cell>
          <cell r="C105" t="str">
            <v>Net capital gains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</v>
          </cell>
          <cell r="C130" t="str">
            <v>Real Estate*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taxes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 xml:space="preserve">Peso chileno </v>
          </cell>
          <cell r="C171" t="str">
            <v>Chilean peso</v>
          </cell>
        </row>
        <row r="172">
          <cell r="A172" t="str">
            <v>MOD_156</v>
          </cell>
          <cell r="B172" t="str">
            <v>Sol peruano</v>
          </cell>
          <cell r="C172" t="str">
            <v>Peruvian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 / 6 meses)</v>
          </cell>
          <cell r="C180" t="str">
            <v>Earnings per share (euros / 6 months)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MARZO</v>
          </cell>
          <cell r="C464" t="str">
            <v>MARCH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 técnicos y no técnicos y reversión  de deterioros.</v>
          </cell>
          <cell r="C489" t="str">
            <v>4. Other technical and non-technical revenues and impairment reversals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técnicos y no técnicos y deterioro</v>
          </cell>
          <cell r="C494" t="str">
            <v>5. Other technical and non-technical expenses and impairment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netas</v>
          </cell>
          <cell r="C505" t="str">
            <v>Net unrealized capital gains</v>
          </cell>
        </row>
        <row r="506">
          <cell r="A506" t="str">
            <v>MOD_490</v>
          </cell>
          <cell r="B506" t="str">
            <v>Plusvalías latentes (Cartera disponible para la venta)</v>
          </cell>
          <cell r="C506" t="str">
            <v>Unrealised gains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Shadow accounting (Gains allocated to provisions)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BÉLGICA</v>
          </cell>
          <cell r="C527" t="str">
            <v>UNITED KINGDOM, FRANCE AND BELGIUM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 EXPORT TREB"/>
      <sheetName val="ACTIVO FORMULAS"/>
      <sheetName val="PASIVO EXPORT TREB"/>
      <sheetName val="PASIVO FORMULAS"/>
      <sheetName val="PyG"/>
      <sheetName val="PyG Unidad Vi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/>
  </sheetPr>
  <dimension ref="A1:O38"/>
  <sheetViews>
    <sheetView showRowColHeaders="0" zoomScale="120" zoomScaleNormal="120" workbookViewId="0">
      <selection activeCell="B13" sqref="B13"/>
    </sheetView>
  </sheetViews>
  <sheetFormatPr baseColWidth="10" defaultColWidth="0" defaultRowHeight="15" zeroHeight="1"/>
  <cols>
    <col min="1" max="1" width="10.85546875" style="26" customWidth="1"/>
    <col min="2" max="2" width="43.5703125" style="26" customWidth="1"/>
    <col min="3" max="3" width="34.5703125" style="26" customWidth="1"/>
    <col min="4" max="4" width="2" style="26" customWidth="1"/>
    <col min="5" max="5" width="10.85546875" style="26" customWidth="1"/>
    <col min="6" max="14" width="10.85546875" style="26" hidden="1" customWidth="1"/>
    <col min="15" max="15" width="0" style="26" hidden="1" customWidth="1"/>
    <col min="16" max="16384" width="10.85546875" style="26" hidden="1"/>
  </cols>
  <sheetData>
    <row r="1" spans="2:6"/>
    <row r="2" spans="2:6"/>
    <row r="3" spans="2:6"/>
    <row r="4" spans="2:6">
      <c r="C4" s="33"/>
      <c r="D4" s="33"/>
      <c r="E4" s="33"/>
      <c r="F4" s="33"/>
    </row>
    <row r="5" spans="2:6" ht="24.95" customHeight="1">
      <c r="B5" s="118" t="s">
        <v>238</v>
      </c>
      <c r="C5" s="33"/>
      <c r="D5" s="33"/>
      <c r="E5" s="33"/>
      <c r="F5" s="33"/>
    </row>
    <row r="6" spans="2:6">
      <c r="C6" s="33"/>
      <c r="D6" s="33"/>
      <c r="E6" s="33"/>
      <c r="F6" s="33"/>
    </row>
    <row r="7" spans="2:6" ht="24.95" customHeight="1">
      <c r="B7" s="37" t="s">
        <v>133</v>
      </c>
      <c r="C7" s="33"/>
      <c r="D7" s="34"/>
      <c r="E7" s="33"/>
      <c r="F7" s="33"/>
    </row>
    <row r="8" spans="2:6">
      <c r="B8" s="35"/>
      <c r="C8" s="33"/>
      <c r="D8" s="33"/>
      <c r="E8" s="33"/>
      <c r="F8" s="33"/>
    </row>
    <row r="9" spans="2:6" ht="24.95" customHeight="1">
      <c r="B9" s="37" t="s">
        <v>134</v>
      </c>
      <c r="C9" s="33"/>
      <c r="D9" s="34"/>
      <c r="E9" s="33"/>
      <c r="F9" s="33"/>
    </row>
    <row r="10" spans="2:6">
      <c r="B10" s="35"/>
      <c r="C10" s="33"/>
      <c r="D10" s="33"/>
      <c r="E10" s="33"/>
      <c r="F10" s="33"/>
    </row>
    <row r="11" spans="2:6" ht="24.95" customHeight="1">
      <c r="B11" s="37" t="s">
        <v>135</v>
      </c>
      <c r="C11" s="33"/>
      <c r="D11" s="34"/>
      <c r="E11" s="34"/>
    </row>
    <row r="12" spans="2:6">
      <c r="B12" s="35"/>
      <c r="C12" s="33"/>
      <c r="D12" s="33"/>
      <c r="E12" s="33"/>
      <c r="F12" s="33"/>
    </row>
    <row r="13" spans="2:6" ht="28.5" customHeight="1">
      <c r="B13" s="37" t="s">
        <v>237</v>
      </c>
      <c r="C13" s="33"/>
      <c r="D13" s="34"/>
      <c r="E13" s="34"/>
    </row>
    <row r="14" spans="2:6">
      <c r="B14" s="35"/>
      <c r="C14" s="33"/>
      <c r="D14" s="33"/>
      <c r="E14" s="33"/>
      <c r="F14" s="33"/>
    </row>
    <row r="15" spans="2:6" ht="24.95" customHeight="1">
      <c r="B15" s="37" t="s">
        <v>148</v>
      </c>
    </row>
    <row r="16" spans="2:6" ht="16.5">
      <c r="B16" s="28"/>
    </row>
    <row r="17" spans="2:2" ht="24.75" customHeight="1">
      <c r="B17" s="37" t="s">
        <v>156</v>
      </c>
    </row>
    <row r="18" spans="2:2"/>
    <row r="19" spans="2:2" ht="24.75" customHeight="1">
      <c r="B19" s="37" t="s">
        <v>213</v>
      </c>
    </row>
    <row r="20" spans="2:2"/>
    <row r="21" spans="2:2" ht="24.75" customHeight="1">
      <c r="B21" s="37" t="s">
        <v>225</v>
      </c>
    </row>
    <row r="22" spans="2:2"/>
    <row r="23" spans="2:2"/>
    <row r="24" spans="2:2"/>
    <row r="25" spans="2:2"/>
    <row r="26" spans="2:2"/>
    <row r="27" spans="2:2"/>
    <row r="28" spans="2:2"/>
    <row r="29" spans="2:2"/>
    <row r="30" spans="2:2" hidden="1"/>
    <row r="31" spans="2:2" hidden="1"/>
    <row r="32" spans="2:2" hidden="1"/>
    <row r="33"/>
    <row r="34"/>
    <row r="35"/>
    <row r="36"/>
    <row r="37" hidden="1"/>
    <row r="38" hidden="1"/>
  </sheetData>
  <hyperlinks>
    <hyperlink ref="B7" location="'06M 2021_BS'!A1" display="Consolidated Balance Sheet " xr:uid="{00000000-0004-0000-0000-000000000000}"/>
    <hyperlink ref="B9" location="'06M 2021_Con P&amp;L'!A1" display="Consolidated Profit &amp; Loss" xr:uid="{00000000-0004-0000-0000-000001000000}"/>
    <hyperlink ref="B11" location="'06M 2021_P&amp;L by BU'!A1" display="Profit &amp; Loss by Business Unit" xr:uid="{00000000-0004-0000-0000-000002000000}"/>
    <hyperlink ref="B15" location="'Quarterly standalone'!A1" display="Quarterly standalone figures" xr:uid="{00000000-0004-0000-0000-000003000000}"/>
    <hyperlink ref="B17" location="'Prem &amp; Attr. Result by Country'!A1" display="Premiums and attributable result by Country" xr:uid="{00000000-0004-0000-0000-000004000000}"/>
    <hyperlink ref="B19" location="'Regional Data by Segments'!A1" display="Regional Data by Segments" xr:uid="{95E3CB65-4B6B-4C65-895F-6FE43321DD56}"/>
    <hyperlink ref="B21" location="'Consensus vs Actual'!A1" display="Consensus vs Actual" xr:uid="{FFB3335F-5D0B-4349-9F04-F15DBB097570}"/>
    <hyperlink ref="B13" location="'2Q 2021_P&amp;L by BU'!A1" display="'2Q 2021_P&amp;L by BU'!A1" xr:uid="{21DA7E61-9C99-440F-BF9F-A190DE98007C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D81E05"/>
  </sheetPr>
  <dimension ref="A1:F76"/>
  <sheetViews>
    <sheetView showGridLines="0" showRowColHeaders="0" topLeftCell="A28" zoomScale="50" zoomScaleNormal="50" workbookViewId="0">
      <selection activeCell="C40" sqref="C40:D74"/>
    </sheetView>
  </sheetViews>
  <sheetFormatPr baseColWidth="10" defaultColWidth="0" defaultRowHeight="15" zeroHeight="1"/>
  <cols>
    <col min="1" max="1" width="10.5703125" customWidth="1"/>
    <col min="2" max="2" width="82.140625" customWidth="1"/>
    <col min="3" max="4" width="20.85546875" customWidth="1"/>
    <col min="5" max="5" width="35.7109375" customWidth="1"/>
    <col min="6" max="6" width="0" hidden="1" customWidth="1"/>
    <col min="7" max="16384" width="10.85546875" hidden="1"/>
  </cols>
  <sheetData>
    <row r="1" spans="1:5"/>
    <row r="2" spans="1:5" s="121" customFormat="1" ht="50.1" customHeight="1">
      <c r="A2" s="27"/>
      <c r="B2" s="119" t="str">
        <f>+CONCATENATE("Consolidated balance sheet - "&amp;Index!$B$5)</f>
        <v>Consolidated balance sheet - 06M 2021</v>
      </c>
      <c r="C2" s="120"/>
      <c r="D2" s="120"/>
      <c r="E2" s="120"/>
    </row>
    <row r="3" spans="1:5" ht="68.45" customHeight="1"/>
    <row r="4" spans="1:5" ht="36.75" customHeight="1">
      <c r="B4" s="4"/>
      <c r="C4" s="5" t="s">
        <v>221</v>
      </c>
      <c r="D4" s="5" t="s">
        <v>239</v>
      </c>
    </row>
    <row r="5" spans="1:5" ht="18">
      <c r="B5" s="6" t="s">
        <v>14</v>
      </c>
      <c r="C5" s="7">
        <v>2780.0655669365301</v>
      </c>
      <c r="D5" s="8">
        <v>2839.5220646673101</v>
      </c>
    </row>
    <row r="6" spans="1:5" ht="18">
      <c r="B6" s="9" t="s">
        <v>15</v>
      </c>
      <c r="C6" s="10">
        <v>1409.7838515799399</v>
      </c>
      <c r="D6" s="88">
        <v>1422.9584876010699</v>
      </c>
    </row>
    <row r="7" spans="1:5" ht="18">
      <c r="B7" s="9" t="s">
        <v>16</v>
      </c>
      <c r="C7" s="10">
        <v>1370.28171535659</v>
      </c>
      <c r="D7" s="88">
        <v>1416.56357706624</v>
      </c>
    </row>
    <row r="8" spans="1:5" ht="18">
      <c r="B8" s="6" t="s">
        <v>17</v>
      </c>
      <c r="C8" s="7">
        <v>1279.3359461373</v>
      </c>
      <c r="D8" s="8">
        <v>1265.30133517594</v>
      </c>
    </row>
    <row r="9" spans="1:5" ht="18">
      <c r="B9" s="9" t="s">
        <v>152</v>
      </c>
      <c r="C9" s="10">
        <v>1040.43366282908</v>
      </c>
      <c r="D9" s="88">
        <v>1040.3011146543699</v>
      </c>
    </row>
    <row r="10" spans="1:5" ht="18">
      <c r="B10" s="9" t="s">
        <v>18</v>
      </c>
      <c r="C10" s="10">
        <v>238.90228330821898</v>
      </c>
      <c r="D10" s="88">
        <v>225.00022052157101</v>
      </c>
    </row>
    <row r="11" spans="1:5" ht="18">
      <c r="B11" s="6" t="s">
        <v>19</v>
      </c>
      <c r="C11" s="7">
        <v>38931.402903613998</v>
      </c>
      <c r="D11" s="8">
        <v>38458.822695164599</v>
      </c>
    </row>
    <row r="12" spans="1:5" ht="18">
      <c r="B12" s="9" t="s">
        <v>153</v>
      </c>
      <c r="C12" s="10">
        <v>1199.5136857812599</v>
      </c>
      <c r="D12" s="88">
        <v>1284.96870800132</v>
      </c>
    </row>
    <row r="13" spans="1:5" ht="18">
      <c r="B13" s="9" t="s">
        <v>12</v>
      </c>
      <c r="C13" s="10"/>
      <c r="D13" s="88"/>
    </row>
    <row r="14" spans="1:5" ht="18">
      <c r="B14" s="11" t="s">
        <v>40</v>
      </c>
      <c r="C14" s="10">
        <v>1584.3792979151299</v>
      </c>
      <c r="D14" s="88">
        <v>1574.1642292965901</v>
      </c>
    </row>
    <row r="15" spans="1:5" ht="18">
      <c r="B15" s="11" t="s">
        <v>39</v>
      </c>
      <c r="C15" s="10">
        <v>30100.726880608599</v>
      </c>
      <c r="D15" s="88">
        <v>29093.638552971301</v>
      </c>
    </row>
    <row r="16" spans="1:5" ht="18">
      <c r="B16" s="11" t="s">
        <v>38</v>
      </c>
      <c r="C16" s="10">
        <v>4826.0208279539302</v>
      </c>
      <c r="D16" s="88">
        <v>5151.0368770778105</v>
      </c>
    </row>
    <row r="17" spans="2:4" ht="18">
      <c r="B17" s="9" t="s">
        <v>20</v>
      </c>
      <c r="C17" s="10">
        <v>336.41742519270304</v>
      </c>
      <c r="D17" s="88">
        <v>514.43698966028001</v>
      </c>
    </row>
    <row r="18" spans="2:4" ht="18">
      <c r="B18" s="9" t="s">
        <v>21</v>
      </c>
      <c r="C18" s="10">
        <v>652.15847774489896</v>
      </c>
      <c r="D18" s="88">
        <v>629.042836149766</v>
      </c>
    </row>
    <row r="19" spans="2:4" ht="18">
      <c r="B19" s="9" t="s">
        <v>22</v>
      </c>
      <c r="C19" s="10">
        <v>232.18630841754199</v>
      </c>
      <c r="D19" s="88">
        <v>211.53450200757001</v>
      </c>
    </row>
    <row r="20" spans="2:4" ht="36">
      <c r="B20" s="6" t="s">
        <v>23</v>
      </c>
      <c r="C20" s="7">
        <v>2502.4178805390297</v>
      </c>
      <c r="D20" s="8">
        <v>2742.2312658645101</v>
      </c>
    </row>
    <row r="21" spans="2:4" ht="18">
      <c r="B21" s="6" t="s">
        <v>24</v>
      </c>
      <c r="C21" s="7">
        <v>49.499345404473402</v>
      </c>
      <c r="D21" s="8">
        <v>49.136032573008002</v>
      </c>
    </row>
    <row r="22" spans="2:4" ht="18">
      <c r="B22" s="6" t="s">
        <v>25</v>
      </c>
      <c r="C22" s="7">
        <v>5378.5792422968698</v>
      </c>
      <c r="D22" s="8">
        <v>6013.6192225923696</v>
      </c>
    </row>
    <row r="23" spans="2:4" ht="18">
      <c r="B23" s="6" t="s">
        <v>26</v>
      </c>
      <c r="C23" s="7">
        <v>221.68096628273102</v>
      </c>
      <c r="D23" s="8">
        <v>283.00257326281098</v>
      </c>
    </row>
    <row r="24" spans="2:4" ht="18">
      <c r="B24" s="6" t="s">
        <v>27</v>
      </c>
      <c r="C24" s="7">
        <v>5359.1367632873098</v>
      </c>
      <c r="D24" s="8">
        <v>6858.9063955354104</v>
      </c>
    </row>
    <row r="25" spans="2:4" ht="18">
      <c r="B25" s="9" t="s">
        <v>28</v>
      </c>
      <c r="C25" s="10">
        <v>3477.3223797475002</v>
      </c>
      <c r="D25" s="88">
        <v>4823.0370412852999</v>
      </c>
    </row>
    <row r="26" spans="2:4" ht="18">
      <c r="B26" s="9" t="s">
        <v>29</v>
      </c>
      <c r="C26" s="10">
        <v>1012.21398044667</v>
      </c>
      <c r="D26" s="88">
        <v>1097.22239153699</v>
      </c>
    </row>
    <row r="27" spans="2:4" ht="18">
      <c r="B27" s="9" t="s">
        <v>13</v>
      </c>
      <c r="C27" s="10"/>
      <c r="D27" s="88"/>
    </row>
    <row r="28" spans="2:4" ht="18">
      <c r="B28" s="11" t="s">
        <v>36</v>
      </c>
      <c r="C28" s="10">
        <v>181.62390490429999</v>
      </c>
      <c r="D28" s="88">
        <v>161.03889015376399</v>
      </c>
    </row>
    <row r="29" spans="2:4" ht="18">
      <c r="B29" s="11" t="s">
        <v>37</v>
      </c>
      <c r="C29" s="10">
        <v>149.89764799359699</v>
      </c>
      <c r="D29" s="88">
        <v>181.71290374495999</v>
      </c>
    </row>
    <row r="30" spans="2:4" ht="18">
      <c r="B30" s="9" t="s">
        <v>30</v>
      </c>
      <c r="C30" s="10">
        <v>538.07885019523894</v>
      </c>
      <c r="D30" s="88">
        <v>595.89516881439999</v>
      </c>
    </row>
    <row r="31" spans="2:4" ht="18">
      <c r="B31" s="9" t="s">
        <v>31</v>
      </c>
      <c r="C31" s="10">
        <v>0</v>
      </c>
      <c r="D31" s="88">
        <v>0</v>
      </c>
    </row>
    <row r="32" spans="2:4" ht="18">
      <c r="B32" s="6" t="s">
        <v>32</v>
      </c>
      <c r="C32" s="7">
        <v>2418.9106646543501</v>
      </c>
      <c r="D32" s="8">
        <v>2364.6886947586499</v>
      </c>
    </row>
    <row r="33" spans="2:4" ht="18">
      <c r="B33" s="6" t="s">
        <v>33</v>
      </c>
      <c r="C33" s="7">
        <v>1908.67317311685</v>
      </c>
      <c r="D33" s="8">
        <v>2015.6287172771301</v>
      </c>
    </row>
    <row r="34" spans="2:4" ht="18">
      <c r="B34" s="6" t="s">
        <v>34</v>
      </c>
      <c r="C34" s="7">
        <v>163.41946695545602</v>
      </c>
      <c r="D34" s="8">
        <v>175.64107323768602</v>
      </c>
    </row>
    <row r="35" spans="2:4" ht="36">
      <c r="B35" s="6" t="s">
        <v>35</v>
      </c>
      <c r="C35" s="7">
        <v>8159.5087798437507</v>
      </c>
      <c r="D35" s="8">
        <v>7804.6624632413705</v>
      </c>
    </row>
    <row r="36" spans="2:4" ht="18">
      <c r="B36" s="6" t="s">
        <v>11</v>
      </c>
      <c r="C36" s="7">
        <v>69152.630699068643</v>
      </c>
      <c r="D36" s="8">
        <v>70871.162533350784</v>
      </c>
    </row>
    <row r="37" spans="2:4"/>
    <row r="38" spans="2:4"/>
    <row r="39" spans="2:4" ht="37.5" customHeight="1">
      <c r="C39" s="5" t="s">
        <v>221</v>
      </c>
      <c r="D39" s="5" t="s">
        <v>239</v>
      </c>
    </row>
    <row r="40" spans="2:4" ht="18">
      <c r="B40" s="6" t="s">
        <v>43</v>
      </c>
      <c r="C40" s="7">
        <v>9837.8411396608699</v>
      </c>
      <c r="D40" s="8">
        <v>9892.9561071896915</v>
      </c>
    </row>
    <row r="41" spans="2:4" ht="18">
      <c r="B41" s="9" t="s">
        <v>44</v>
      </c>
      <c r="C41" s="10">
        <v>307.95532730288102</v>
      </c>
      <c r="D41" s="88">
        <v>307.95532728953299</v>
      </c>
    </row>
    <row r="42" spans="2:4" ht="18">
      <c r="B42" s="9" t="s">
        <v>45</v>
      </c>
      <c r="C42" s="10">
        <v>1506.7293364499901</v>
      </c>
      <c r="D42" s="88">
        <v>1506.7293364500101</v>
      </c>
    </row>
    <row r="43" spans="2:4" ht="18">
      <c r="B43" s="9" t="s">
        <v>46</v>
      </c>
      <c r="C43" s="10">
        <v>7057.199041525645</v>
      </c>
      <c r="D43" s="88">
        <v>7190.4065702301978</v>
      </c>
    </row>
    <row r="44" spans="2:4" ht="18">
      <c r="B44" s="9" t="s">
        <v>47</v>
      </c>
      <c r="C44" s="10">
        <v>-153.98800061999899</v>
      </c>
      <c r="D44" s="88">
        <v>5.38420863449574E-13</v>
      </c>
    </row>
    <row r="45" spans="2:4" ht="18">
      <c r="B45" s="9" t="s">
        <v>48</v>
      </c>
      <c r="C45" s="10">
        <v>-63.40863135</v>
      </c>
      <c r="D45" s="88">
        <v>-62.95343999</v>
      </c>
    </row>
    <row r="46" spans="2:4" ht="18">
      <c r="B46" s="9" t="s">
        <v>49</v>
      </c>
      <c r="C46" s="10">
        <v>526.53267735156601</v>
      </c>
      <c r="D46" s="88">
        <v>363.99706838726604</v>
      </c>
    </row>
    <row r="47" spans="2:4" ht="18">
      <c r="B47" s="9" t="s">
        <v>50</v>
      </c>
      <c r="C47" s="10">
        <v>5.6843413778610301E-17</v>
      </c>
      <c r="D47" s="88">
        <v>0</v>
      </c>
    </row>
    <row r="48" spans="2:4" ht="18">
      <c r="B48" s="9" t="s">
        <v>51</v>
      </c>
      <c r="C48" s="10">
        <v>1270.7203415563499</v>
      </c>
      <c r="D48" s="88">
        <v>995.54996113664879</v>
      </c>
    </row>
    <row r="49" spans="2:4" ht="18">
      <c r="B49" s="12" t="s">
        <v>52</v>
      </c>
      <c r="C49" s="13">
        <v>-1915.7325343283799</v>
      </c>
      <c r="D49" s="14">
        <v>-1795.9690184377098</v>
      </c>
    </row>
    <row r="50" spans="2:4" ht="18">
      <c r="B50" s="15" t="s">
        <v>53</v>
      </c>
      <c r="C50" s="16">
        <v>8536.0075578880551</v>
      </c>
      <c r="D50" s="89">
        <v>8505.7158050659436</v>
      </c>
    </row>
    <row r="51" spans="2:4" ht="18">
      <c r="B51" s="15" t="s">
        <v>2</v>
      </c>
      <c r="C51" s="16">
        <v>1301.8335817719401</v>
      </c>
      <c r="D51" s="89">
        <v>1387.2403021254099</v>
      </c>
    </row>
    <row r="52" spans="2:4" ht="18">
      <c r="B52" s="6" t="s">
        <v>54</v>
      </c>
      <c r="C52" s="7">
        <v>1121.6242130599999</v>
      </c>
      <c r="D52" s="8">
        <v>1118.90130426</v>
      </c>
    </row>
    <row r="53" spans="2:4" ht="18">
      <c r="B53" s="6" t="s">
        <v>55</v>
      </c>
      <c r="C53" s="7">
        <v>39190.135439224105</v>
      </c>
      <c r="D53" s="8">
        <v>40067.972493846799</v>
      </c>
    </row>
    <row r="54" spans="2:4" ht="18">
      <c r="B54" s="9" t="s">
        <v>56</v>
      </c>
      <c r="C54" s="10">
        <v>7195.2971194133352</v>
      </c>
      <c r="D54" s="88">
        <v>8378.5969429441957</v>
      </c>
    </row>
    <row r="55" spans="2:4" ht="18">
      <c r="B55" s="9" t="s">
        <v>57</v>
      </c>
      <c r="C55" s="10">
        <v>19588.8686123431</v>
      </c>
      <c r="D55" s="88">
        <v>19042.485982551898</v>
      </c>
    </row>
    <row r="56" spans="2:4" ht="18">
      <c r="B56" s="9" t="s">
        <v>58</v>
      </c>
      <c r="C56" s="10">
        <v>11210.4810597019</v>
      </c>
      <c r="D56" s="88">
        <v>11413.129337685599</v>
      </c>
    </row>
    <row r="57" spans="2:4" ht="18">
      <c r="B57" s="9" t="s">
        <v>59</v>
      </c>
      <c r="C57" s="10">
        <v>1195.4886477657205</v>
      </c>
      <c r="D57" s="88">
        <v>1233.7602306651565</v>
      </c>
    </row>
    <row r="58" spans="2:4" ht="36">
      <c r="B58" s="6" t="s">
        <v>60</v>
      </c>
      <c r="C58" s="7">
        <v>2502.4182647518801</v>
      </c>
      <c r="D58" s="8">
        <v>2742.2305791323397</v>
      </c>
    </row>
    <row r="59" spans="2:4" ht="18">
      <c r="B59" s="6" t="s">
        <v>61</v>
      </c>
      <c r="C59" s="7">
        <v>582.59141915354905</v>
      </c>
      <c r="D59" s="8">
        <v>603.12596487095107</v>
      </c>
    </row>
    <row r="60" spans="2:4" ht="18">
      <c r="B60" s="6" t="s">
        <v>62</v>
      </c>
      <c r="C60" s="7">
        <v>71.619410284229801</v>
      </c>
      <c r="D60" s="8">
        <v>111.58553637748301</v>
      </c>
    </row>
    <row r="61" spans="2:4" ht="18">
      <c r="B61" s="6" t="s">
        <v>63</v>
      </c>
      <c r="C61" s="7">
        <v>670.58243110607998</v>
      </c>
      <c r="D61" s="8">
        <v>601.461600319426</v>
      </c>
    </row>
    <row r="62" spans="2:4" ht="18">
      <c r="B62" s="6" t="s">
        <v>64</v>
      </c>
      <c r="C62" s="7">
        <v>7593.3351979600511</v>
      </c>
      <c r="D62" s="8">
        <v>8497.1927787434979</v>
      </c>
    </row>
    <row r="63" spans="2:4" ht="18">
      <c r="B63" s="9" t="s">
        <v>65</v>
      </c>
      <c r="C63" s="10">
        <v>1005.60519144</v>
      </c>
      <c r="D63" s="88">
        <v>997.80654309000101</v>
      </c>
    </row>
    <row r="64" spans="2:4" ht="18">
      <c r="B64" s="9" t="s">
        <v>66</v>
      </c>
      <c r="C64" s="10">
        <v>866.381000696397</v>
      </c>
      <c r="D64" s="88">
        <v>956.073850598935</v>
      </c>
    </row>
    <row r="65" spans="2:4" ht="18">
      <c r="B65" s="9" t="s">
        <v>67</v>
      </c>
      <c r="C65" s="10">
        <v>1596.7182644673801</v>
      </c>
      <c r="D65" s="88">
        <v>1857.5575740715001</v>
      </c>
    </row>
    <row r="66" spans="2:4" ht="18">
      <c r="B66" s="9" t="s">
        <v>68</v>
      </c>
      <c r="C66" s="10">
        <v>950.99447844965698</v>
      </c>
      <c r="D66" s="88">
        <v>965.80499666508103</v>
      </c>
    </row>
    <row r="67" spans="2:4" ht="18">
      <c r="B67" s="9" t="s">
        <v>69</v>
      </c>
      <c r="C67" s="10">
        <v>1305.9115803912898</v>
      </c>
      <c r="D67" s="88">
        <v>1770.20839525872</v>
      </c>
    </row>
    <row r="68" spans="2:4" ht="18">
      <c r="B68" s="9" t="s">
        <v>41</v>
      </c>
      <c r="C68" s="10"/>
      <c r="D68" s="88"/>
    </row>
    <row r="69" spans="2:4" ht="18">
      <c r="B69" s="11" t="s">
        <v>70</v>
      </c>
      <c r="C69" s="10">
        <v>58.490172234400106</v>
      </c>
      <c r="D69" s="88">
        <v>51.708328525941397</v>
      </c>
    </row>
    <row r="70" spans="2:4" ht="18">
      <c r="B70" s="11" t="s">
        <v>71</v>
      </c>
      <c r="C70" s="10">
        <v>246.547969783247</v>
      </c>
      <c r="D70" s="88">
        <v>346.23134357616999</v>
      </c>
    </row>
    <row r="71" spans="2:4" ht="18">
      <c r="B71" s="9" t="s">
        <v>72</v>
      </c>
      <c r="C71" s="10">
        <v>1562.68654049768</v>
      </c>
      <c r="D71" s="88">
        <v>1551.80174695715</v>
      </c>
    </row>
    <row r="72" spans="2:4" ht="18">
      <c r="B72" s="6" t="s">
        <v>73</v>
      </c>
      <c r="C72" s="7">
        <v>318.59361759264499</v>
      </c>
      <c r="D72" s="8">
        <v>365.93144793930497</v>
      </c>
    </row>
    <row r="73" spans="2:4" ht="36">
      <c r="B73" s="6" t="s">
        <v>74</v>
      </c>
      <c r="C73" s="7">
        <v>7263.8887534953492</v>
      </c>
      <c r="D73" s="8">
        <v>6869.8029454903099</v>
      </c>
    </row>
    <row r="74" spans="2:4" ht="18">
      <c r="B74" s="6" t="s">
        <v>42</v>
      </c>
      <c r="C74" s="7">
        <v>69152.629886288763</v>
      </c>
      <c r="D74" s="8">
        <v>70871.160758169804</v>
      </c>
    </row>
    <row r="75" spans="2:4"/>
    <row r="76" spans="2:4" ht="18">
      <c r="B76" s="210" t="s">
        <v>236</v>
      </c>
    </row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D81E05"/>
  </sheetPr>
  <dimension ref="A1:E72"/>
  <sheetViews>
    <sheetView showGridLines="0" showRowColHeaders="0" zoomScale="50" zoomScaleNormal="50" workbookViewId="0">
      <selection activeCell="D5" sqref="D5"/>
    </sheetView>
  </sheetViews>
  <sheetFormatPr baseColWidth="10" defaultColWidth="0" defaultRowHeight="15" zeroHeight="1"/>
  <cols>
    <col min="1" max="1" width="10.5703125" customWidth="1"/>
    <col min="2" max="2" width="88.7109375" customWidth="1"/>
    <col min="3" max="4" width="20.85546875" customWidth="1"/>
    <col min="5" max="5" width="24.28515625" customWidth="1"/>
    <col min="6" max="16384" width="10.85546875" hidden="1"/>
  </cols>
  <sheetData>
    <row r="1" spans="1:5"/>
    <row r="2" spans="1:5" s="122" customFormat="1" ht="50.1" customHeight="1">
      <c r="A2"/>
      <c r="B2" s="119" t="str">
        <f>+CONCATENATE("Consolidated Profit &amp; Loss - "&amp;Index!$B$5)</f>
        <v>Consolidated Profit &amp; Loss - 06M 2021</v>
      </c>
      <c r="C2" s="120"/>
      <c r="D2" s="120"/>
      <c r="E2" s="120"/>
    </row>
    <row r="3" spans="1:5" ht="60.95" customHeight="1"/>
    <row r="4" spans="1:5" ht="51" customHeight="1">
      <c r="B4" s="4"/>
      <c r="C4" s="25" t="s">
        <v>240</v>
      </c>
      <c r="D4" s="25" t="s">
        <v>239</v>
      </c>
    </row>
    <row r="5" spans="1:5" ht="18">
      <c r="B5" s="17" t="s">
        <v>75</v>
      </c>
      <c r="C5" s="18"/>
      <c r="D5" s="19"/>
    </row>
    <row r="6" spans="1:5" ht="18">
      <c r="B6" s="20" t="s">
        <v>205</v>
      </c>
      <c r="C6" s="10"/>
      <c r="D6" s="88"/>
    </row>
    <row r="7" spans="1:5" ht="18">
      <c r="B7" s="21" t="s">
        <v>81</v>
      </c>
      <c r="C7" s="10">
        <v>9129.5234477645899</v>
      </c>
      <c r="D7" s="88">
        <v>9712.7643820868307</v>
      </c>
    </row>
    <row r="8" spans="1:5" ht="18">
      <c r="B8" s="21" t="s">
        <v>82</v>
      </c>
      <c r="C8" s="10">
        <v>1853.18218483239</v>
      </c>
      <c r="D8" s="88">
        <v>1949.86247399949</v>
      </c>
    </row>
    <row r="9" spans="1:5" ht="18">
      <c r="B9" s="21" t="s">
        <v>83</v>
      </c>
      <c r="C9" s="10">
        <v>-2065.6282469192502</v>
      </c>
      <c r="D9" s="88">
        <v>-2466.4346287755197</v>
      </c>
    </row>
    <row r="10" spans="1:5" ht="18">
      <c r="B10" s="21" t="s">
        <v>84</v>
      </c>
      <c r="C10" s="10"/>
      <c r="D10" s="88"/>
    </row>
    <row r="11" spans="1:5" ht="18">
      <c r="B11" s="22" t="s">
        <v>85</v>
      </c>
      <c r="C11" s="10">
        <v>-511.82728832537498</v>
      </c>
      <c r="D11" s="88">
        <v>-1148.0687618247089</v>
      </c>
    </row>
    <row r="12" spans="1:5" ht="18">
      <c r="B12" s="22" t="s">
        <v>86</v>
      </c>
      <c r="C12" s="10">
        <v>-66.665768811001001</v>
      </c>
      <c r="D12" s="88">
        <v>-85.292568513133901</v>
      </c>
    </row>
    <row r="13" spans="1:5" ht="18">
      <c r="B13" s="22" t="s">
        <v>87</v>
      </c>
      <c r="C13" s="10">
        <v>61.026382998928604</v>
      </c>
      <c r="D13" s="88">
        <v>475.194654716429</v>
      </c>
    </row>
    <row r="14" spans="1:5" ht="18">
      <c r="B14" s="20" t="s">
        <v>88</v>
      </c>
      <c r="C14" s="10">
        <v>3.6009767701638</v>
      </c>
      <c r="D14" s="88">
        <v>2.6770549400936003</v>
      </c>
    </row>
    <row r="15" spans="1:5" ht="18">
      <c r="B15" s="20" t="s">
        <v>89</v>
      </c>
      <c r="C15" s="10"/>
      <c r="D15" s="88"/>
    </row>
    <row r="16" spans="1:5" ht="18">
      <c r="B16" s="21" t="s">
        <v>90</v>
      </c>
      <c r="C16" s="10">
        <v>1056.1327033045202</v>
      </c>
      <c r="D16" s="88">
        <v>1111.7588876806701</v>
      </c>
    </row>
    <row r="17" spans="2:4" ht="18">
      <c r="B17" s="21" t="s">
        <v>91</v>
      </c>
      <c r="C17" s="10">
        <v>76.807992172646706</v>
      </c>
      <c r="D17" s="88">
        <v>93.026313909192481</v>
      </c>
    </row>
    <row r="18" spans="2:4" ht="36">
      <c r="B18" s="20" t="s">
        <v>149</v>
      </c>
      <c r="C18" s="10">
        <v>59.364552954616897</v>
      </c>
      <c r="D18" s="88">
        <v>167.15256142194102</v>
      </c>
    </row>
    <row r="19" spans="2:4" ht="18">
      <c r="B19" s="20" t="s">
        <v>92</v>
      </c>
      <c r="C19" s="10">
        <v>36.255526251219599</v>
      </c>
      <c r="D19" s="88">
        <v>44.137701256262197</v>
      </c>
    </row>
    <row r="20" spans="2:4" ht="18">
      <c r="B20" s="20" t="s">
        <v>93</v>
      </c>
      <c r="C20" s="10">
        <v>29.3135458902448</v>
      </c>
      <c r="D20" s="88">
        <v>57.5445078743914</v>
      </c>
    </row>
    <row r="21" spans="2:4" ht="18">
      <c r="B21" s="20" t="s">
        <v>94</v>
      </c>
      <c r="C21" s="10">
        <v>827.50136954504603</v>
      </c>
      <c r="D21" s="88">
        <v>713.44752975707809</v>
      </c>
    </row>
    <row r="22" spans="2:4" ht="18">
      <c r="B22" s="20" t="s">
        <v>95</v>
      </c>
      <c r="C22" s="10">
        <v>25.604351113084402</v>
      </c>
      <c r="D22" s="88">
        <v>9.5123684303646598</v>
      </c>
    </row>
    <row r="23" spans="2:4" ht="18">
      <c r="B23" s="23" t="s">
        <v>78</v>
      </c>
      <c r="C23" s="7">
        <v>10514.191729541801</v>
      </c>
      <c r="D23" s="8">
        <v>10637.282476959399</v>
      </c>
    </row>
    <row r="24" spans="2:4" ht="18">
      <c r="B24" s="15" t="s">
        <v>76</v>
      </c>
      <c r="C24" s="16"/>
      <c r="D24" s="89"/>
    </row>
    <row r="25" spans="2:4" ht="18">
      <c r="B25" s="20" t="s">
        <v>96</v>
      </c>
      <c r="C25" s="10"/>
      <c r="D25" s="88"/>
    </row>
    <row r="26" spans="2:4" ht="18">
      <c r="B26" s="21" t="s">
        <v>97</v>
      </c>
      <c r="C26" s="10"/>
      <c r="D26" s="88"/>
    </row>
    <row r="27" spans="2:4" ht="18">
      <c r="B27" s="22" t="s">
        <v>98</v>
      </c>
      <c r="C27" s="10">
        <v>-5697.7027935392598</v>
      </c>
      <c r="D27" s="88">
        <v>-5912.5596771249802</v>
      </c>
    </row>
    <row r="28" spans="2:4" ht="18">
      <c r="B28" s="22" t="s">
        <v>99</v>
      </c>
      <c r="C28" s="10">
        <v>-1186.71090967957</v>
      </c>
      <c r="D28" s="88">
        <v>-1091.59142406922</v>
      </c>
    </row>
    <row r="29" spans="2:4" ht="18">
      <c r="B29" s="22" t="s">
        <v>100</v>
      </c>
      <c r="C29" s="10">
        <v>1232.00730565555</v>
      </c>
      <c r="D29" s="88">
        <v>962.48672841144594</v>
      </c>
    </row>
    <row r="30" spans="2:4" ht="18">
      <c r="B30" s="21" t="s">
        <v>101</v>
      </c>
      <c r="C30" s="10">
        <v>-393.46346715180198</v>
      </c>
      <c r="D30" s="88">
        <v>-382.08735044376999</v>
      </c>
    </row>
    <row r="31" spans="2:4" ht="18">
      <c r="B31" s="20" t="s">
        <v>102</v>
      </c>
      <c r="C31" s="10">
        <v>342.66400405342597</v>
      </c>
      <c r="D31" s="88">
        <v>177.728687064562</v>
      </c>
    </row>
    <row r="32" spans="2:4" ht="18">
      <c r="B32" s="20" t="s">
        <v>103</v>
      </c>
      <c r="C32" s="10">
        <v>-28.2784180942704</v>
      </c>
      <c r="D32" s="88">
        <v>-29.300604590267898</v>
      </c>
    </row>
    <row r="33" spans="2:4" ht="18">
      <c r="B33" s="20" t="s">
        <v>104</v>
      </c>
      <c r="C33" s="10"/>
      <c r="D33" s="88"/>
    </row>
    <row r="34" spans="2:4" ht="18">
      <c r="B34" s="21" t="s">
        <v>105</v>
      </c>
      <c r="C34" s="10">
        <v>-2349.5181324922096</v>
      </c>
      <c r="D34" s="88">
        <v>-2243.5946880473402</v>
      </c>
    </row>
    <row r="35" spans="2:4" ht="18">
      <c r="B35" s="21" t="s">
        <v>106</v>
      </c>
      <c r="C35" s="10">
        <v>-375.40981207196296</v>
      </c>
      <c r="D35" s="88">
        <v>-362.76836713711401</v>
      </c>
    </row>
    <row r="36" spans="2:4" ht="18">
      <c r="B36" s="21" t="s">
        <v>107</v>
      </c>
      <c r="C36" s="10">
        <v>347.79001168666304</v>
      </c>
      <c r="D36" s="88">
        <v>358.110045631243</v>
      </c>
    </row>
    <row r="37" spans="2:4" ht="18">
      <c r="B37" s="20" t="s">
        <v>108</v>
      </c>
      <c r="C37" s="10">
        <v>5.3025765619600001E-4</v>
      </c>
      <c r="D37" s="88">
        <v>-1.8285963899202</v>
      </c>
    </row>
    <row r="38" spans="2:4" ht="18">
      <c r="B38" s="20" t="s">
        <v>206</v>
      </c>
      <c r="C38" s="10"/>
      <c r="D38" s="88"/>
    </row>
    <row r="39" spans="2:4" ht="18">
      <c r="B39" s="21" t="s">
        <v>90</v>
      </c>
      <c r="C39" s="10">
        <v>-470.70874567364899</v>
      </c>
      <c r="D39" s="88">
        <v>-447.22796557690498</v>
      </c>
    </row>
    <row r="40" spans="2:4" ht="18">
      <c r="B40" s="21" t="s">
        <v>109</v>
      </c>
      <c r="C40" s="10">
        <v>-13.781357596268899</v>
      </c>
      <c r="D40" s="88">
        <v>-31.1316189904502</v>
      </c>
    </row>
    <row r="41" spans="2:4" ht="36">
      <c r="B41" s="20" t="s">
        <v>150</v>
      </c>
      <c r="C41" s="10">
        <v>-259.32594093012398</v>
      </c>
      <c r="D41" s="88">
        <v>-21.2527819160393</v>
      </c>
    </row>
    <row r="42" spans="2:4" ht="18">
      <c r="B42" s="20" t="s">
        <v>110</v>
      </c>
      <c r="C42" s="10">
        <v>-94.308641775198595</v>
      </c>
      <c r="D42" s="88">
        <v>-157.12210617978198</v>
      </c>
    </row>
    <row r="43" spans="2:4" ht="18">
      <c r="B43" s="20" t="s">
        <v>111</v>
      </c>
      <c r="C43" s="10">
        <v>-60.687136405965504</v>
      </c>
      <c r="D43" s="88">
        <v>-67.923996608564394</v>
      </c>
    </row>
    <row r="44" spans="2:4" ht="18">
      <c r="B44" s="20" t="s">
        <v>112</v>
      </c>
      <c r="C44" s="10">
        <v>-801.46232369470204</v>
      </c>
      <c r="D44" s="88">
        <v>-702.15374085342103</v>
      </c>
    </row>
    <row r="45" spans="2:4" ht="18">
      <c r="B45" s="20" t="s">
        <v>113</v>
      </c>
      <c r="C45" s="10">
        <v>-35.346255080865497</v>
      </c>
      <c r="D45" s="88">
        <v>-25.433211895690601</v>
      </c>
    </row>
    <row r="46" spans="2:4" ht="18">
      <c r="B46" s="23" t="s">
        <v>79</v>
      </c>
      <c r="C46" s="7">
        <v>-9844.2420825325498</v>
      </c>
      <c r="D46" s="8">
        <v>-9977.6506687162109</v>
      </c>
    </row>
    <row r="47" spans="2:4" ht="18">
      <c r="B47" s="23" t="s">
        <v>80</v>
      </c>
      <c r="C47" s="7">
        <v>669.94964700925084</v>
      </c>
      <c r="D47" s="8">
        <v>659.63180824318806</v>
      </c>
    </row>
    <row r="48" spans="2:4" ht="20.100000000000001" customHeight="1">
      <c r="B48" s="36" t="s">
        <v>77</v>
      </c>
      <c r="C48" s="1"/>
      <c r="D48" s="25"/>
    </row>
    <row r="49" spans="2:4" ht="18">
      <c r="B49" s="20" t="s">
        <v>114</v>
      </c>
      <c r="C49" s="10">
        <v>143.65223980507901</v>
      </c>
      <c r="D49" s="88">
        <v>155.70953430896901</v>
      </c>
    </row>
    <row r="50" spans="2:4" ht="18">
      <c r="B50" s="20" t="s">
        <v>115</v>
      </c>
      <c r="C50" s="10">
        <v>-218.77535441872502</v>
      </c>
      <c r="D50" s="88">
        <v>-189.61242825457401</v>
      </c>
    </row>
    <row r="51" spans="2:4" ht="18">
      <c r="B51" s="20" t="s">
        <v>132</v>
      </c>
      <c r="C51" s="10"/>
      <c r="D51" s="88"/>
    </row>
    <row r="52" spans="2:4" ht="18">
      <c r="B52" s="21" t="s">
        <v>131</v>
      </c>
      <c r="C52" s="10">
        <v>26.7654175416375</v>
      </c>
      <c r="D52" s="88">
        <v>62.036192948232497</v>
      </c>
    </row>
    <row r="53" spans="2:4" ht="18">
      <c r="B53" s="21" t="s">
        <v>128</v>
      </c>
      <c r="C53" s="10">
        <v>-49.483228784739779</v>
      </c>
      <c r="D53" s="88">
        <v>-43.092998834356123</v>
      </c>
    </row>
    <row r="54" spans="2:4" ht="18">
      <c r="B54" s="20" t="s">
        <v>116</v>
      </c>
      <c r="C54" s="10"/>
      <c r="D54" s="88"/>
    </row>
    <row r="55" spans="2:4" ht="18">
      <c r="B55" s="21" t="s">
        <v>117</v>
      </c>
      <c r="C55" s="10">
        <v>2.9596110537642999</v>
      </c>
      <c r="D55" s="88">
        <v>2.2570224626219</v>
      </c>
    </row>
    <row r="56" spans="2:4" ht="18">
      <c r="B56" s="21" t="s">
        <v>118</v>
      </c>
      <c r="C56" s="10">
        <v>-0.01</v>
      </c>
      <c r="D56" s="88">
        <v>-4.7000419481030304</v>
      </c>
    </row>
    <row r="57" spans="2:4" ht="18">
      <c r="B57" s="20" t="s">
        <v>119</v>
      </c>
      <c r="C57" s="10">
        <v>6.2931747500000004</v>
      </c>
      <c r="D57" s="88">
        <v>1.1639999999999999</v>
      </c>
    </row>
    <row r="58" spans="2:4" ht="18">
      <c r="B58" s="20" t="s">
        <v>126</v>
      </c>
      <c r="C58" s="10">
        <v>-36.263983809999999</v>
      </c>
      <c r="D58" s="88">
        <v>-3.1923257</v>
      </c>
    </row>
    <row r="59" spans="2:4" ht="36">
      <c r="B59" s="20" t="s">
        <v>127</v>
      </c>
      <c r="C59" s="10">
        <v>0</v>
      </c>
      <c r="D59" s="88">
        <v>0</v>
      </c>
    </row>
    <row r="60" spans="2:4" ht="18">
      <c r="B60" s="23" t="s">
        <v>120</v>
      </c>
      <c r="C60" s="7">
        <v>-124.862123862985</v>
      </c>
      <c r="D60" s="8">
        <v>-19.431045017209399</v>
      </c>
    </row>
    <row r="61" spans="2:4" ht="18">
      <c r="B61" s="23" t="s">
        <v>121</v>
      </c>
      <c r="C61" s="7">
        <v>-8.6035755117208588</v>
      </c>
      <c r="D61" s="8">
        <v>-5.7966807047985807</v>
      </c>
    </row>
    <row r="62" spans="2:4" ht="18">
      <c r="B62" s="6" t="s">
        <v>122</v>
      </c>
      <c r="C62" s="7">
        <v>536.48394763457497</v>
      </c>
      <c r="D62" s="8">
        <v>634.40408252115299</v>
      </c>
    </row>
    <row r="63" spans="2:4" ht="18">
      <c r="B63" s="6" t="s">
        <v>151</v>
      </c>
      <c r="C63" s="7">
        <v>-130.42338007606099</v>
      </c>
      <c r="D63" s="8">
        <v>-144.28925378362402</v>
      </c>
    </row>
    <row r="64" spans="2:4" ht="18">
      <c r="B64" s="6" t="s">
        <v>123</v>
      </c>
      <c r="C64" s="7">
        <v>406.06056755851301</v>
      </c>
      <c r="D64" s="8">
        <v>490.114828737528</v>
      </c>
    </row>
    <row r="65" spans="2:4" ht="18">
      <c r="B65" s="6" t="s">
        <v>124</v>
      </c>
      <c r="C65" s="7">
        <v>0</v>
      </c>
      <c r="D65" s="8">
        <v>0</v>
      </c>
    </row>
    <row r="66" spans="2:4" ht="18">
      <c r="B66" s="6" t="s">
        <v>125</v>
      </c>
      <c r="C66" s="7">
        <v>406.06056755851301</v>
      </c>
      <c r="D66" s="8">
        <v>490.114828737528</v>
      </c>
    </row>
    <row r="67" spans="2:4" ht="18">
      <c r="B67" s="20" t="s">
        <v>129</v>
      </c>
      <c r="C67" s="10">
        <v>135.40745875146499</v>
      </c>
      <c r="D67" s="88">
        <v>126.11659579795601</v>
      </c>
    </row>
    <row r="68" spans="2:4" ht="18">
      <c r="B68" s="24" t="s">
        <v>130</v>
      </c>
      <c r="C68" s="13">
        <v>270.65311589729902</v>
      </c>
      <c r="D68" s="14">
        <v>363.998068387204</v>
      </c>
    </row>
    <row r="69" spans="2:4"/>
    <row r="70" spans="2:4" ht="18">
      <c r="B70" s="210" t="s">
        <v>236</v>
      </c>
    </row>
    <row r="71" spans="2:4"/>
    <row r="72" spans="2:4"/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81E05"/>
    <pageSetUpPr fitToPage="1"/>
  </sheetPr>
  <dimension ref="B1:AA69"/>
  <sheetViews>
    <sheetView showGridLines="0" showRowColHeaders="0" zoomScale="70" zoomScaleNormal="70" workbookViewId="0">
      <selection activeCell="C28" sqref="C28:V29"/>
    </sheetView>
  </sheetViews>
  <sheetFormatPr baseColWidth="10" defaultColWidth="0" defaultRowHeight="15" customHeight="1" zeroHeight="1"/>
  <cols>
    <col min="1" max="1" width="10.5703125" style="2" customWidth="1"/>
    <col min="2" max="2" width="57.140625" style="2" customWidth="1"/>
    <col min="3" max="22" width="12.28515625" style="2" customWidth="1"/>
    <col min="23" max="23" width="14.7109375" style="2" customWidth="1"/>
    <col min="24" max="24" width="14.7109375" style="2" hidden="1" customWidth="1"/>
    <col min="25" max="25" width="9.5703125" style="2" hidden="1" customWidth="1"/>
    <col min="26" max="26" width="0" style="2" hidden="1" customWidth="1"/>
    <col min="27" max="27" width="9.5703125" style="2" hidden="1" customWidth="1"/>
    <col min="28" max="16384" width="0" style="2" hidden="1"/>
  </cols>
  <sheetData>
    <row r="1" spans="2:23"/>
    <row r="2" spans="2:23" s="3" customFormat="1" ht="50.1" customHeight="1">
      <c r="B2" s="119" t="str">
        <f>+CONCATENATE("Consolidated Profit &amp; Loss by Business Unit - "&amp;Index!$B$5)</f>
        <v>Consolidated Profit &amp; Loss by Business Unit - 06M 2021</v>
      </c>
      <c r="C2" s="120"/>
      <c r="D2" s="120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</row>
    <row r="3" spans="2:23" ht="68.45" customHeight="1">
      <c r="B3" s="40"/>
    </row>
    <row r="4" spans="2:23" ht="27.95" customHeight="1">
      <c r="B4" s="40"/>
      <c r="C4" s="217" t="s">
        <v>0</v>
      </c>
      <c r="D4" s="218"/>
      <c r="E4" s="217" t="s">
        <v>8</v>
      </c>
      <c r="F4" s="218"/>
      <c r="G4" s="217" t="s">
        <v>7</v>
      </c>
      <c r="H4" s="218"/>
      <c r="I4" s="217" t="s">
        <v>155</v>
      </c>
      <c r="J4" s="218"/>
      <c r="K4" s="217" t="s">
        <v>10</v>
      </c>
      <c r="L4" s="218"/>
      <c r="M4" s="217" t="s">
        <v>9</v>
      </c>
      <c r="N4" s="218"/>
      <c r="O4" s="217" t="s">
        <v>208</v>
      </c>
      <c r="P4" s="218"/>
      <c r="Q4" s="217" t="s">
        <v>1</v>
      </c>
      <c r="R4" s="218"/>
      <c r="S4" s="217" t="s">
        <v>182</v>
      </c>
      <c r="T4" s="218"/>
      <c r="U4" s="217" t="s">
        <v>183</v>
      </c>
      <c r="V4" s="218"/>
    </row>
    <row r="5" spans="2:23" s="86" customFormat="1" ht="36" customHeight="1">
      <c r="B5" s="41"/>
      <c r="C5" s="63" t="s">
        <v>240</v>
      </c>
      <c r="D5" s="63" t="s">
        <v>239</v>
      </c>
      <c r="E5" s="63" t="s">
        <v>240</v>
      </c>
      <c r="F5" s="63" t="s">
        <v>239</v>
      </c>
      <c r="G5" s="63" t="s">
        <v>240</v>
      </c>
      <c r="H5" s="63" t="s">
        <v>239</v>
      </c>
      <c r="I5" s="63" t="s">
        <v>240</v>
      </c>
      <c r="J5" s="63" t="s">
        <v>239</v>
      </c>
      <c r="K5" s="63" t="s">
        <v>240</v>
      </c>
      <c r="L5" s="63" t="s">
        <v>239</v>
      </c>
      <c r="M5" s="63" t="s">
        <v>240</v>
      </c>
      <c r="N5" s="63" t="s">
        <v>239</v>
      </c>
      <c r="O5" s="63" t="s">
        <v>240</v>
      </c>
      <c r="P5" s="63" t="s">
        <v>239</v>
      </c>
      <c r="Q5" s="63" t="s">
        <v>240</v>
      </c>
      <c r="R5" s="63" t="s">
        <v>239</v>
      </c>
      <c r="S5" s="63" t="s">
        <v>240</v>
      </c>
      <c r="T5" s="63" t="s">
        <v>239</v>
      </c>
      <c r="U5" s="63" t="s">
        <v>240</v>
      </c>
      <c r="V5" s="63" t="s">
        <v>239</v>
      </c>
    </row>
    <row r="6" spans="2:23" ht="18" customHeight="1">
      <c r="B6" s="42" t="s">
        <v>184</v>
      </c>
      <c r="C6" s="43">
        <v>3090.8113509599998</v>
      </c>
      <c r="D6" s="43">
        <v>3249.79064754</v>
      </c>
      <c r="E6" s="43">
        <v>1002.0285130639801</v>
      </c>
      <c r="F6" s="43">
        <v>1044.2808854852699</v>
      </c>
      <c r="G6" s="43">
        <v>1114.3656533703499</v>
      </c>
      <c r="H6" s="43">
        <v>1024.83161186143</v>
      </c>
      <c r="I6" s="43">
        <v>643.05186206437702</v>
      </c>
      <c r="J6" s="43">
        <v>564.80445460913904</v>
      </c>
      <c r="K6" s="43">
        <v>608.91946088070597</v>
      </c>
      <c r="L6" s="43">
        <v>640.81448778284096</v>
      </c>
      <c r="M6" s="43">
        <v>644.12127311731092</v>
      </c>
      <c r="N6" s="43">
        <v>1158.59654947181</v>
      </c>
      <c r="O6" s="43">
        <v>2681.5386273726999</v>
      </c>
      <c r="P6" s="43">
        <v>2955.5091727547301</v>
      </c>
      <c r="Q6" s="43">
        <v>337.68216428665198</v>
      </c>
      <c r="R6" s="43">
        <v>246.93547176999999</v>
      </c>
      <c r="S6" s="43">
        <v>-1359.6913484506458</v>
      </c>
      <c r="T6" s="43">
        <v>-1538.9122628319199</v>
      </c>
      <c r="U6" s="43">
        <v>8762.8275566654302</v>
      </c>
      <c r="V6" s="43">
        <v>9346.6510184433009</v>
      </c>
    </row>
    <row r="7" spans="2:23" ht="18" customHeight="1">
      <c r="B7" s="44" t="s">
        <v>185</v>
      </c>
      <c r="C7" s="45">
        <v>2163.9552029400002</v>
      </c>
      <c r="D7" s="45">
        <v>2255.7682845999998</v>
      </c>
      <c r="E7" s="45">
        <v>705.98813495333206</v>
      </c>
      <c r="F7" s="45">
        <v>639.66851203680005</v>
      </c>
      <c r="G7" s="45">
        <v>833.29969512572802</v>
      </c>
      <c r="H7" s="45">
        <v>739.09953369581694</v>
      </c>
      <c r="I7" s="45">
        <v>435.77158634646202</v>
      </c>
      <c r="J7" s="45">
        <v>380.90476090579699</v>
      </c>
      <c r="K7" s="45">
        <v>294.52075013017003</v>
      </c>
      <c r="L7" s="45">
        <v>299.615929409665</v>
      </c>
      <c r="M7" s="45">
        <v>391.03544949910599</v>
      </c>
      <c r="N7" s="45">
        <v>405.452044230041</v>
      </c>
      <c r="O7" s="45">
        <v>1317.54258660812</v>
      </c>
      <c r="P7" s="45">
        <v>1388.8355792314301</v>
      </c>
      <c r="Q7" s="45">
        <v>272.853995467174</v>
      </c>
      <c r="R7" s="45">
        <v>201.41160626000001</v>
      </c>
      <c r="S7" s="45">
        <v>0.66468073606773714</v>
      </c>
      <c r="T7" s="45">
        <v>2.0232265076707119</v>
      </c>
      <c r="U7" s="45">
        <v>6415.6320818061595</v>
      </c>
      <c r="V7" s="45">
        <v>6312.7794768772201</v>
      </c>
    </row>
    <row r="8" spans="2:23" ht="21.75" customHeight="1">
      <c r="B8" s="44" t="s">
        <v>186</v>
      </c>
      <c r="C8" s="45">
        <v>-1531.2618632737801</v>
      </c>
      <c r="D8" s="45">
        <v>-1608.8384681122</v>
      </c>
      <c r="E8" s="45">
        <v>-377.29334928815598</v>
      </c>
      <c r="F8" s="45">
        <v>-324.75242763797598</v>
      </c>
      <c r="G8" s="45">
        <v>-564.069217399482</v>
      </c>
      <c r="H8" s="45">
        <v>-484.66440311090599</v>
      </c>
      <c r="I8" s="45">
        <v>-312.63715993373455</v>
      </c>
      <c r="J8" s="45">
        <v>-272.37913172724154</v>
      </c>
      <c r="K8" s="45">
        <v>-162.19989052530184</v>
      </c>
      <c r="L8" s="45">
        <v>-175.34283128260964</v>
      </c>
      <c r="M8" s="45">
        <v>-239.15311232900072</v>
      </c>
      <c r="N8" s="45">
        <v>-289.80820767199941</v>
      </c>
      <c r="O8" s="45">
        <v>-993.49349216340295</v>
      </c>
      <c r="P8" s="45">
        <v>-901.96196854456502</v>
      </c>
      <c r="Q8" s="45">
        <v>-154.303836077661</v>
      </c>
      <c r="R8" s="45">
        <v>-102.57680765000001</v>
      </c>
      <c r="S8" s="45">
        <v>-0.72295370802089565</v>
      </c>
      <c r="T8" s="45">
        <v>-5.179347136442618</v>
      </c>
      <c r="U8" s="45">
        <v>-4335.1348746985404</v>
      </c>
      <c r="V8" s="45">
        <v>-4165.5035928739399</v>
      </c>
    </row>
    <row r="9" spans="2:23" ht="18" customHeight="1">
      <c r="B9" s="44" t="s">
        <v>187</v>
      </c>
      <c r="C9" s="45">
        <v>-467.599126967058</v>
      </c>
      <c r="D9" s="45">
        <v>-479.633866558097</v>
      </c>
      <c r="E9" s="45">
        <v>-249.76628192995801</v>
      </c>
      <c r="F9" s="45">
        <v>-225.82145609041899</v>
      </c>
      <c r="G9" s="45">
        <v>-267.260855068441</v>
      </c>
      <c r="H9" s="45">
        <v>-238.21281935057399</v>
      </c>
      <c r="I9" s="45">
        <v>-106.99639858010499</v>
      </c>
      <c r="J9" s="45">
        <v>-112.05219675359899</v>
      </c>
      <c r="K9" s="45">
        <v>-116.351248100134</v>
      </c>
      <c r="L9" s="45">
        <v>-105.525177370595</v>
      </c>
      <c r="M9" s="45">
        <v>-99.265392509294003</v>
      </c>
      <c r="N9" s="45">
        <v>-88.797600234299608</v>
      </c>
      <c r="O9" s="45">
        <v>-410.87204164226</v>
      </c>
      <c r="P9" s="45">
        <v>-410.85155114161199</v>
      </c>
      <c r="Q9" s="45">
        <v>-112.273433153632</v>
      </c>
      <c r="R9" s="45">
        <v>-89.646509090000094</v>
      </c>
      <c r="S9" s="45">
        <v>2.4318673358520471</v>
      </c>
      <c r="T9" s="45">
        <v>1.8540121643462335</v>
      </c>
      <c r="U9" s="45">
        <v>-1827.9529106150301</v>
      </c>
      <c r="V9" s="45">
        <v>-1748.6871644248499</v>
      </c>
    </row>
    <row r="10" spans="2:23" ht="18" customHeight="1">
      <c r="B10" s="44" t="s">
        <v>188</v>
      </c>
      <c r="C10" s="45">
        <v>-31.763539720000001</v>
      </c>
      <c r="D10" s="45">
        <v>-82.786692299999999</v>
      </c>
      <c r="E10" s="45">
        <v>-9.7861920441135203E-2</v>
      </c>
      <c r="F10" s="45">
        <v>2.5218808076756503E-2</v>
      </c>
      <c r="G10" s="45">
        <v>5.3107133324699998</v>
      </c>
      <c r="H10" s="45">
        <v>4.5155428113599898</v>
      </c>
      <c r="I10" s="45">
        <v>-3.3520930096658401</v>
      </c>
      <c r="J10" s="45">
        <v>-3.1962685611105397</v>
      </c>
      <c r="K10" s="45">
        <v>1.9828380118062996</v>
      </c>
      <c r="L10" s="45">
        <v>4.3455903858507989</v>
      </c>
      <c r="M10" s="45">
        <v>-5.0969181804883172</v>
      </c>
      <c r="N10" s="45">
        <v>-0.42177043400597086</v>
      </c>
      <c r="O10" s="45">
        <v>-1.0717517211456529</v>
      </c>
      <c r="P10" s="45">
        <v>-3.9004991641733699</v>
      </c>
      <c r="Q10" s="45">
        <v>-7.1798423675476997</v>
      </c>
      <c r="R10" s="45">
        <v>-8.5369793499999904</v>
      </c>
      <c r="S10" s="45">
        <v>-3.664963291555523E-2</v>
      </c>
      <c r="T10" s="45">
        <v>-0.10669556543550061</v>
      </c>
      <c r="U10" s="45">
        <v>-41.305105207927902</v>
      </c>
      <c r="V10" s="45">
        <v>-90.062553369437822</v>
      </c>
    </row>
    <row r="11" spans="2:23" s="87" customFormat="1" ht="18" customHeight="1">
      <c r="B11" s="46" t="s">
        <v>189</v>
      </c>
      <c r="C11" s="47">
        <v>133.33067297916202</v>
      </c>
      <c r="D11" s="47">
        <v>84.50925762970283</v>
      </c>
      <c r="E11" s="47">
        <v>78.830641814776939</v>
      </c>
      <c r="F11" s="47">
        <v>89.119847116481836</v>
      </c>
      <c r="G11" s="47">
        <v>7.2803359902750184</v>
      </c>
      <c r="H11" s="47">
        <v>20.737854045696945</v>
      </c>
      <c r="I11" s="47">
        <v>12.78593482295663</v>
      </c>
      <c r="J11" s="47">
        <v>-6.7228361361540827</v>
      </c>
      <c r="K11" s="47">
        <v>17.95244951654049</v>
      </c>
      <c r="L11" s="47">
        <v>23.093511142311158</v>
      </c>
      <c r="M11" s="47">
        <v>47.520026480322954</v>
      </c>
      <c r="N11" s="47">
        <v>26.424465889736005</v>
      </c>
      <c r="O11" s="47">
        <v>-87.89469891868859</v>
      </c>
      <c r="P11" s="47">
        <v>72.121560381079689</v>
      </c>
      <c r="Q11" s="47">
        <v>-0.90311613166669957</v>
      </c>
      <c r="R11" s="47">
        <v>0.65131016999992219</v>
      </c>
      <c r="S11" s="47">
        <v>2.3369447309822888</v>
      </c>
      <c r="T11" s="47">
        <v>-1.4088040298611733</v>
      </c>
      <c r="U11" s="47">
        <v>211.23919128466105</v>
      </c>
      <c r="V11" s="47">
        <v>308.52616620899249</v>
      </c>
    </row>
    <row r="12" spans="2:23" ht="18" customHeight="1">
      <c r="B12" s="44" t="s">
        <v>190</v>
      </c>
      <c r="C12" s="45">
        <v>63.48233618388619</v>
      </c>
      <c r="D12" s="45">
        <v>74.326061288421002</v>
      </c>
      <c r="E12" s="45">
        <v>37.659447800828026</v>
      </c>
      <c r="F12" s="45">
        <v>21.423535645206819</v>
      </c>
      <c r="G12" s="45">
        <v>61.866570370494905</v>
      </c>
      <c r="H12" s="45">
        <v>46.57363525434927</v>
      </c>
      <c r="I12" s="45">
        <v>20.233594930965197</v>
      </c>
      <c r="J12" s="45">
        <v>27.6133132129881</v>
      </c>
      <c r="K12" s="45">
        <v>29.468062898076198</v>
      </c>
      <c r="L12" s="45">
        <v>27.502540358618919</v>
      </c>
      <c r="M12" s="45">
        <v>14.6530521217081</v>
      </c>
      <c r="N12" s="45">
        <v>15.488813077125799</v>
      </c>
      <c r="O12" s="45">
        <v>24.175325448575894</v>
      </c>
      <c r="P12" s="45">
        <v>32.282556094951929</v>
      </c>
      <c r="Q12" s="45">
        <v>1.4324107590110258</v>
      </c>
      <c r="R12" s="45">
        <v>3.6050390499999994</v>
      </c>
      <c r="S12" s="45">
        <v>1.1306332008543813</v>
      </c>
      <c r="T12" s="45">
        <v>-18.02489536093535</v>
      </c>
      <c r="U12" s="45">
        <v>254.10143371439992</v>
      </c>
      <c r="V12" s="45">
        <v>230.79059862072646</v>
      </c>
    </row>
    <row r="13" spans="2:23" ht="18" customHeight="1">
      <c r="B13" s="48" t="s">
        <v>191</v>
      </c>
      <c r="C13" s="49">
        <v>-15.522330949999999</v>
      </c>
      <c r="D13" s="49">
        <v>-25.263049890000001</v>
      </c>
      <c r="E13" s="49">
        <v>-6.8223016259999991E-2</v>
      </c>
      <c r="F13" s="49">
        <v>-1.3399722784999998E-3</v>
      </c>
      <c r="G13" s="49">
        <v>-4.7038004316799995</v>
      </c>
      <c r="H13" s="49">
        <v>-0.32170533872000001</v>
      </c>
      <c r="I13" s="49">
        <v>-1.6032677100138502</v>
      </c>
      <c r="J13" s="49">
        <v>-1.1367352928778709</v>
      </c>
      <c r="K13" s="49">
        <v>-1.0209247398700001</v>
      </c>
      <c r="L13" s="49">
        <v>-0.27665640010831</v>
      </c>
      <c r="M13" s="49">
        <v>-0.2557759545955689</v>
      </c>
      <c r="N13" s="49">
        <v>-0.15434617279706461</v>
      </c>
      <c r="O13" s="49">
        <v>-4.0504636129813703</v>
      </c>
      <c r="P13" s="49">
        <v>-0.42497826613130696</v>
      </c>
      <c r="Q13" s="49">
        <v>0</v>
      </c>
      <c r="R13" s="49">
        <v>0</v>
      </c>
      <c r="S13" s="49">
        <v>7.2779999999999898</v>
      </c>
      <c r="T13" s="49">
        <v>-1.560000000006039E-2</v>
      </c>
      <c r="U13" s="49">
        <v>-19.946786415400798</v>
      </c>
      <c r="V13" s="49">
        <v>-27.594411332913108</v>
      </c>
    </row>
    <row r="14" spans="2:23" ht="18" customHeight="1">
      <c r="B14" s="50" t="s">
        <v>192</v>
      </c>
      <c r="C14" s="51">
        <v>181.29067821304821</v>
      </c>
      <c r="D14" s="51">
        <v>133.57226902812386</v>
      </c>
      <c r="E14" s="51">
        <v>116.42186659934497</v>
      </c>
      <c r="F14" s="51">
        <v>110.54204278941016</v>
      </c>
      <c r="G14" s="51">
        <v>64.443105929089924</v>
      </c>
      <c r="H14" s="51">
        <v>66.989783961326225</v>
      </c>
      <c r="I14" s="51">
        <v>31.416262043907981</v>
      </c>
      <c r="J14" s="51">
        <v>19.753741783956148</v>
      </c>
      <c r="K14" s="51">
        <v>46.399587674746691</v>
      </c>
      <c r="L14" s="51">
        <v>50.319395100821765</v>
      </c>
      <c r="M14" s="51">
        <v>61.917302647435484</v>
      </c>
      <c r="N14" s="51">
        <v>41.758932794064741</v>
      </c>
      <c r="O14" s="51">
        <v>-67.769837083094075</v>
      </c>
      <c r="P14" s="51">
        <v>103.97913820990031</v>
      </c>
      <c r="Q14" s="51">
        <v>0.5292946273443262</v>
      </c>
      <c r="R14" s="51">
        <v>4.2563492199999216</v>
      </c>
      <c r="S14" s="51">
        <v>10.745577931836623</v>
      </c>
      <c r="T14" s="51">
        <v>-19.449299390796583</v>
      </c>
      <c r="U14" s="51">
        <v>445.39383858366017</v>
      </c>
      <c r="V14" s="51">
        <v>511.72235349680585</v>
      </c>
    </row>
    <row r="15" spans="2:23" ht="18" customHeight="1">
      <c r="B15" s="52" t="s">
        <v>184</v>
      </c>
      <c r="C15" s="53">
        <v>886.90243162000002</v>
      </c>
      <c r="D15" s="53">
        <v>1001.71473593</v>
      </c>
      <c r="E15" s="53">
        <v>609.99159374818692</v>
      </c>
      <c r="F15" s="53">
        <v>551.269922732895</v>
      </c>
      <c r="G15" s="53">
        <v>1.47778542451822</v>
      </c>
      <c r="H15" s="53">
        <v>0.48888836071549502</v>
      </c>
      <c r="I15" s="53">
        <v>132.74158762627201</v>
      </c>
      <c r="J15" s="53">
        <v>172.873441616185</v>
      </c>
      <c r="K15" s="53">
        <v>117.860546536391</v>
      </c>
      <c r="L15" s="53">
        <v>115.194235636624</v>
      </c>
      <c r="M15" s="53">
        <v>242.44580788437099</v>
      </c>
      <c r="N15" s="53">
        <v>188.398980384688</v>
      </c>
      <c r="O15" s="53">
        <v>228.43373748365198</v>
      </c>
      <c r="P15" s="53">
        <v>285.93168669980901</v>
      </c>
      <c r="Q15" s="53">
        <v>0</v>
      </c>
      <c r="R15" s="53">
        <v>0</v>
      </c>
      <c r="S15" s="53">
        <v>2.4585608158957939E-2</v>
      </c>
      <c r="T15" s="53">
        <v>0.10394628210342489</v>
      </c>
      <c r="U15" s="53">
        <v>2219.87807593155</v>
      </c>
      <c r="V15" s="53">
        <v>2315.97583764302</v>
      </c>
    </row>
    <row r="16" spans="2:23" ht="18" customHeight="1">
      <c r="B16" s="44" t="s">
        <v>185</v>
      </c>
      <c r="C16" s="45">
        <v>844.06606041999999</v>
      </c>
      <c r="D16" s="45">
        <v>965.23526063000008</v>
      </c>
      <c r="E16" s="45">
        <v>534.07438390954303</v>
      </c>
      <c r="F16" s="45">
        <v>487.77076182121499</v>
      </c>
      <c r="G16" s="45">
        <v>2.2558278515377603</v>
      </c>
      <c r="H16" s="45">
        <v>1.58350558582395</v>
      </c>
      <c r="I16" s="45">
        <v>129.59546838781401</v>
      </c>
      <c r="J16" s="45">
        <v>169.34409097454002</v>
      </c>
      <c r="K16" s="45">
        <v>82.954621070597909</v>
      </c>
      <c r="L16" s="45">
        <v>90.271792684986991</v>
      </c>
      <c r="M16" s="45">
        <v>189.06957116699201</v>
      </c>
      <c r="N16" s="45">
        <v>139.90034364320098</v>
      </c>
      <c r="O16" s="45">
        <v>201.94223015220399</v>
      </c>
      <c r="P16" s="45">
        <v>271.080458411991</v>
      </c>
      <c r="Q16" s="45">
        <v>0</v>
      </c>
      <c r="R16" s="45">
        <v>0</v>
      </c>
      <c r="S16" s="45">
        <v>2.0466775431515316E-2</v>
      </c>
      <c r="T16" s="45">
        <v>5.9861060401774011E-2</v>
      </c>
      <c r="U16" s="45">
        <v>1983.9786297341202</v>
      </c>
      <c r="V16" s="45">
        <v>2125.2460748121603</v>
      </c>
    </row>
    <row r="17" spans="2:22" ht="18" customHeight="1">
      <c r="B17" s="44" t="s">
        <v>186</v>
      </c>
      <c r="C17" s="45">
        <v>-735.83720219999998</v>
      </c>
      <c r="D17" s="45">
        <v>-1150.7147937499999</v>
      </c>
      <c r="E17" s="45">
        <v>-197.37694319850499</v>
      </c>
      <c r="F17" s="45">
        <v>-291.79445133487479</v>
      </c>
      <c r="G17" s="45">
        <v>-0.575296942833188</v>
      </c>
      <c r="H17" s="45">
        <v>-0.45835632103124102</v>
      </c>
      <c r="I17" s="45">
        <v>-53.109706924728386</v>
      </c>
      <c r="J17" s="45">
        <v>-212.26417222077671</v>
      </c>
      <c r="K17" s="45">
        <v>-75.889373174346701</v>
      </c>
      <c r="L17" s="45">
        <v>-87.741675161937735</v>
      </c>
      <c r="M17" s="45">
        <v>-150.14331301641033</v>
      </c>
      <c r="N17" s="45">
        <v>-120.91956645031495</v>
      </c>
      <c r="O17" s="45">
        <v>-183.40325509194827</v>
      </c>
      <c r="P17" s="45">
        <v>-245.84940909585666</v>
      </c>
      <c r="Q17" s="45">
        <v>0</v>
      </c>
      <c r="R17" s="45">
        <v>0</v>
      </c>
      <c r="S17" s="45">
        <v>-1.431350861281544E-2</v>
      </c>
      <c r="T17" s="45">
        <v>-7.7623543502944814E-2</v>
      </c>
      <c r="U17" s="45">
        <v>-1396.3494040573846</v>
      </c>
      <c r="V17" s="45">
        <v>-2109.8200478782951</v>
      </c>
    </row>
    <row r="18" spans="2:22" ht="18" customHeight="1">
      <c r="B18" s="44" t="s">
        <v>187</v>
      </c>
      <c r="C18" s="45">
        <v>-123.15016983</v>
      </c>
      <c r="D18" s="45">
        <v>-124.12001651</v>
      </c>
      <c r="E18" s="45">
        <v>-271.81012948801896</v>
      </c>
      <c r="F18" s="45">
        <v>-222.84858244771101</v>
      </c>
      <c r="G18" s="45">
        <v>-1.27280554095926</v>
      </c>
      <c r="H18" s="45">
        <v>-0.85683936787452608</v>
      </c>
      <c r="I18" s="45">
        <v>-10.889351479712799</v>
      </c>
      <c r="J18" s="45">
        <v>-11.2788143505457</v>
      </c>
      <c r="K18" s="45">
        <v>-43.669321548558798</v>
      </c>
      <c r="L18" s="45">
        <v>-44.807788157472103</v>
      </c>
      <c r="M18" s="45">
        <v>-41.397228796921297</v>
      </c>
      <c r="N18" s="45">
        <v>-51.168136517977103</v>
      </c>
      <c r="O18" s="45">
        <v>-56.9896939959051</v>
      </c>
      <c r="P18" s="45">
        <v>-42.955197193739302</v>
      </c>
      <c r="Q18" s="45">
        <v>0</v>
      </c>
      <c r="R18" s="45">
        <v>0</v>
      </c>
      <c r="S18" s="45">
        <v>-6.3215824027338385E-3</v>
      </c>
      <c r="T18" s="45">
        <v>-1.5304705830402237</v>
      </c>
      <c r="U18" s="45">
        <v>-549.18502226247892</v>
      </c>
      <c r="V18" s="45">
        <v>-499.56584512835997</v>
      </c>
    </row>
    <row r="19" spans="2:22" ht="18" customHeight="1">
      <c r="B19" s="44" t="s">
        <v>188</v>
      </c>
      <c r="C19" s="45">
        <v>-14.48003789</v>
      </c>
      <c r="D19" s="45">
        <v>-20.63514777</v>
      </c>
      <c r="E19" s="45">
        <v>-0.49143697980943302</v>
      </c>
      <c r="F19" s="45">
        <v>3.7690368723339987E-2</v>
      </c>
      <c r="G19" s="45">
        <v>0</v>
      </c>
      <c r="H19" s="45">
        <v>0</v>
      </c>
      <c r="I19" s="45">
        <v>0.32272893099524202</v>
      </c>
      <c r="J19" s="45">
        <v>0.37628294857716998</v>
      </c>
      <c r="K19" s="45">
        <v>-0.36147907111273297</v>
      </c>
      <c r="L19" s="45">
        <v>-1.905902672084878</v>
      </c>
      <c r="M19" s="45">
        <v>-1.548436974930115</v>
      </c>
      <c r="N19" s="45">
        <v>-1.4356359331166446</v>
      </c>
      <c r="O19" s="45">
        <v>-0.188802357282187</v>
      </c>
      <c r="P19" s="45">
        <v>-0.88220730646164003</v>
      </c>
      <c r="Q19" s="45">
        <v>0</v>
      </c>
      <c r="R19" s="45">
        <v>0</v>
      </c>
      <c r="S19" s="45">
        <v>-5.4597391195629341E-4</v>
      </c>
      <c r="T19" s="45">
        <v>1.5230688102800294</v>
      </c>
      <c r="U19" s="45">
        <v>-16.748010316051182</v>
      </c>
      <c r="V19" s="45">
        <v>-22.921851554082622</v>
      </c>
    </row>
    <row r="20" spans="2:22" ht="18" customHeight="1">
      <c r="B20" s="46" t="s">
        <v>189</v>
      </c>
      <c r="C20" s="47">
        <v>-29.401349499999988</v>
      </c>
      <c r="D20" s="47">
        <v>-330.23469739999985</v>
      </c>
      <c r="E20" s="47">
        <v>64.395874243209647</v>
      </c>
      <c r="F20" s="47">
        <v>-26.834581592647474</v>
      </c>
      <c r="G20" s="47">
        <v>0.40772536774531232</v>
      </c>
      <c r="H20" s="47">
        <v>0.26830989691818297</v>
      </c>
      <c r="I20" s="47">
        <v>65.919138914368062</v>
      </c>
      <c r="J20" s="47">
        <v>-53.822612648205222</v>
      </c>
      <c r="K20" s="47">
        <v>-36.965552723420323</v>
      </c>
      <c r="L20" s="47">
        <v>-44.183573306507725</v>
      </c>
      <c r="M20" s="47">
        <v>-4.0194076212697381</v>
      </c>
      <c r="N20" s="47">
        <v>-33.622995258207709</v>
      </c>
      <c r="O20" s="47">
        <v>-38.639521292931562</v>
      </c>
      <c r="P20" s="47">
        <v>-18.606355184066597</v>
      </c>
      <c r="Q20" s="47">
        <v>0</v>
      </c>
      <c r="R20" s="47">
        <v>0</v>
      </c>
      <c r="S20" s="47">
        <v>-7.1428949593865809E-4</v>
      </c>
      <c r="T20" s="47">
        <v>-2.516425586136517E-2</v>
      </c>
      <c r="U20" s="47">
        <v>21.69619309820548</v>
      </c>
      <c r="V20" s="47">
        <v>-507.0616697485774</v>
      </c>
    </row>
    <row r="21" spans="2:22" ht="18" customHeight="1">
      <c r="B21" s="54" t="s">
        <v>193</v>
      </c>
      <c r="C21" s="55">
        <v>153.46314493107201</v>
      </c>
      <c r="D21" s="55">
        <v>488.28680384914907</v>
      </c>
      <c r="E21" s="55">
        <v>18.691248763844996</v>
      </c>
      <c r="F21" s="55">
        <v>24.149831955612303</v>
      </c>
      <c r="G21" s="55">
        <v>0.19950374146523697</v>
      </c>
      <c r="H21" s="55">
        <v>0.22976977018785533</v>
      </c>
      <c r="I21" s="55">
        <v>-58.646463406455908</v>
      </c>
      <c r="J21" s="55">
        <v>61.476417574638909</v>
      </c>
      <c r="K21" s="55">
        <v>37.050983119259598</v>
      </c>
      <c r="L21" s="55">
        <v>37.519893784109556</v>
      </c>
      <c r="M21" s="55">
        <v>15.989976556091028</v>
      </c>
      <c r="N21" s="55">
        <v>19.576999373615497</v>
      </c>
      <c r="O21" s="55">
        <v>36.141563173996197</v>
      </c>
      <c r="P21" s="55">
        <v>23.66364953004754</v>
      </c>
      <c r="Q21" s="55">
        <v>0</v>
      </c>
      <c r="R21" s="55">
        <v>0</v>
      </c>
      <c r="S21" s="55">
        <v>-3.0341551866129635E-2</v>
      </c>
      <c r="T21" s="55">
        <v>6.7758657568308997E-2</v>
      </c>
      <c r="U21" s="55">
        <v>202.85961532740703</v>
      </c>
      <c r="V21" s="55">
        <v>654.9711244949292</v>
      </c>
    </row>
    <row r="22" spans="2:22" ht="18" customHeight="1">
      <c r="B22" s="50" t="s">
        <v>194</v>
      </c>
      <c r="C22" s="51">
        <v>124.06179543107203</v>
      </c>
      <c r="D22" s="51">
        <v>158.05210644914922</v>
      </c>
      <c r="E22" s="51">
        <v>83.087123007054643</v>
      </c>
      <c r="F22" s="51">
        <v>-2.6847496370351713</v>
      </c>
      <c r="G22" s="51">
        <v>0.60722910921054929</v>
      </c>
      <c r="H22" s="51">
        <v>0.49807966710603829</v>
      </c>
      <c r="I22" s="51">
        <v>7.2726755079121546</v>
      </c>
      <c r="J22" s="51">
        <v>7.6538049264336863</v>
      </c>
      <c r="K22" s="51">
        <v>8.5430395839274809E-2</v>
      </c>
      <c r="L22" s="51">
        <v>-6.6636795223981693</v>
      </c>
      <c r="M22" s="51">
        <v>11.970568934821291</v>
      </c>
      <c r="N22" s="51">
        <v>-14.045995884592212</v>
      </c>
      <c r="O22" s="51">
        <v>-2.4979581189353652</v>
      </c>
      <c r="P22" s="51">
        <v>5.0572943459809423</v>
      </c>
      <c r="Q22" s="51">
        <v>0</v>
      </c>
      <c r="R22" s="51">
        <v>0</v>
      </c>
      <c r="S22" s="51">
        <v>-3.1055841362078951E-2</v>
      </c>
      <c r="T22" s="51">
        <v>4.2594401706943827E-2</v>
      </c>
      <c r="U22" s="51">
        <v>224.5558084256125</v>
      </c>
      <c r="V22" s="51">
        <v>147.9094547463518</v>
      </c>
    </row>
    <row r="23" spans="2:22" ht="18" customHeight="1">
      <c r="B23" s="50" t="s">
        <v>195</v>
      </c>
      <c r="C23" s="51">
        <v>20.100995045000019</v>
      </c>
      <c r="D23" s="51">
        <v>26.520860030000012</v>
      </c>
      <c r="E23" s="51">
        <v>2.9295337794989993</v>
      </c>
      <c r="F23" s="51">
        <v>10.096107502478892</v>
      </c>
      <c r="G23" s="51">
        <v>-1.1235707261933603</v>
      </c>
      <c r="H23" s="51">
        <v>-1.1687006223067997</v>
      </c>
      <c r="I23" s="51">
        <v>-0.26170481480654123</v>
      </c>
      <c r="J23" s="51">
        <v>-0.15159107554868206</v>
      </c>
      <c r="K23" s="51">
        <v>0.87205017925999984</v>
      </c>
      <c r="L23" s="51">
        <v>1.3160147610099993</v>
      </c>
      <c r="M23" s="51">
        <v>-2.3330581383968299</v>
      </c>
      <c r="N23" s="51">
        <v>0.95679986361893454</v>
      </c>
      <c r="O23" s="51">
        <v>0</v>
      </c>
      <c r="P23" s="51">
        <v>0</v>
      </c>
      <c r="Q23" s="51">
        <v>-8.1738268800980656</v>
      </c>
      <c r="R23" s="51">
        <v>-2.1008658443537351</v>
      </c>
      <c r="S23" s="51">
        <v>-136.87254230724955</v>
      </c>
      <c r="T23" s="51">
        <v>-54.899669632107326</v>
      </c>
      <c r="U23" s="51">
        <v>-124.86212386298533</v>
      </c>
      <c r="V23" s="51">
        <v>-19.43104501720871</v>
      </c>
    </row>
    <row r="24" spans="2:22" ht="18" customHeight="1">
      <c r="B24" s="52" t="s">
        <v>196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-4.3866683018000003</v>
      </c>
      <c r="L24" s="53">
        <v>-5.0837315363515003</v>
      </c>
      <c r="M24" s="53">
        <v>0</v>
      </c>
      <c r="N24" s="53">
        <v>0</v>
      </c>
      <c r="O24" s="53">
        <v>0</v>
      </c>
      <c r="P24" s="53">
        <v>0</v>
      </c>
      <c r="Q24" s="53">
        <v>-0.29769284687655601</v>
      </c>
      <c r="R24" s="53">
        <v>-0.34709543000000004</v>
      </c>
      <c r="S24" s="53">
        <v>-3.9192143630443024</v>
      </c>
      <c r="T24" s="53">
        <v>-0.36585373844708008</v>
      </c>
      <c r="U24" s="53">
        <v>-8.6035755117208588</v>
      </c>
      <c r="V24" s="53">
        <v>-5.7966807047985807</v>
      </c>
    </row>
    <row r="25" spans="2:22" ht="18" customHeight="1">
      <c r="B25" s="46" t="s">
        <v>197</v>
      </c>
      <c r="C25" s="47">
        <v>325.45346868912026</v>
      </c>
      <c r="D25" s="47">
        <v>318.14523550727313</v>
      </c>
      <c r="E25" s="47">
        <v>202.43852338589861</v>
      </c>
      <c r="F25" s="47">
        <v>117.95340065485388</v>
      </c>
      <c r="G25" s="47">
        <v>63.92676431210711</v>
      </c>
      <c r="H25" s="47">
        <v>66.319163006125464</v>
      </c>
      <c r="I25" s="47">
        <v>38.427232737013597</v>
      </c>
      <c r="J25" s="47">
        <v>27.25595563484115</v>
      </c>
      <c r="K25" s="47">
        <v>42.970399948045966</v>
      </c>
      <c r="L25" s="47">
        <v>39.887998803082091</v>
      </c>
      <c r="M25" s="47">
        <v>71.554813443859942</v>
      </c>
      <c r="N25" s="47">
        <v>28.669736773091465</v>
      </c>
      <c r="O25" s="47">
        <v>-70.267795202029447</v>
      </c>
      <c r="P25" s="47">
        <v>109.03643255588125</v>
      </c>
      <c r="Q25" s="47">
        <v>-7.9422250996302957</v>
      </c>
      <c r="R25" s="47">
        <v>1.8083879456461864</v>
      </c>
      <c r="S25" s="47">
        <v>-130.07723457981919</v>
      </c>
      <c r="T25" s="47">
        <v>-74.672228359644052</v>
      </c>
      <c r="U25" s="47">
        <v>536.48394763456656</v>
      </c>
      <c r="V25" s="47">
        <v>634.40408252115037</v>
      </c>
    </row>
    <row r="26" spans="2:22" ht="18" customHeight="1">
      <c r="B26" s="44" t="s">
        <v>198</v>
      </c>
      <c r="C26" s="45">
        <v>-68.403515600000006</v>
      </c>
      <c r="D26" s="45">
        <v>-64.1943163575</v>
      </c>
      <c r="E26" s="45">
        <v>-56.331208123819998</v>
      </c>
      <c r="F26" s="45">
        <v>-21.5520092606146</v>
      </c>
      <c r="G26" s="45">
        <v>-10.689020995496</v>
      </c>
      <c r="H26" s="45">
        <v>-15.529391479421299</v>
      </c>
      <c r="I26" s="45">
        <v>-10.5022347665304</v>
      </c>
      <c r="J26" s="45">
        <v>-6.7637969448239401</v>
      </c>
      <c r="K26" s="45">
        <v>-13.3377464825899</v>
      </c>
      <c r="L26" s="45">
        <v>-10.472179649056399</v>
      </c>
      <c r="M26" s="45">
        <v>-18.451439962573097</v>
      </c>
      <c r="N26" s="45">
        <v>-5.3377486893434698</v>
      </c>
      <c r="O26" s="45">
        <v>18.565300397034701</v>
      </c>
      <c r="P26" s="45">
        <v>-26.2629002400651</v>
      </c>
      <c r="Q26" s="45">
        <v>-4.42992118808609</v>
      </c>
      <c r="R26" s="45">
        <v>-2.8814140400000001</v>
      </c>
      <c r="S26" s="45">
        <v>33.156406645999795</v>
      </c>
      <c r="T26" s="45">
        <v>8.7045028772007935</v>
      </c>
      <c r="U26" s="45">
        <v>-130.42338007606099</v>
      </c>
      <c r="V26" s="45">
        <v>-144.28925378362402</v>
      </c>
    </row>
    <row r="27" spans="2:22" ht="18" customHeight="1">
      <c r="B27" s="44" t="s">
        <v>199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</row>
    <row r="28" spans="2:22" ht="18" customHeight="1">
      <c r="B28" s="48" t="s">
        <v>2</v>
      </c>
      <c r="C28" s="49">
        <v>-35.896079727346397</v>
      </c>
      <c r="D28" s="49">
        <v>-47.913927255965199</v>
      </c>
      <c r="E28" s="49">
        <v>-85.80197047034639</v>
      </c>
      <c r="F28" s="49">
        <v>-60.069975823658496</v>
      </c>
      <c r="G28" s="49">
        <v>0</v>
      </c>
      <c r="H28" s="49">
        <v>0</v>
      </c>
      <c r="I28" s="49">
        <v>-4.9303711624881394</v>
      </c>
      <c r="J28" s="49">
        <v>-6.4980364698876203</v>
      </c>
      <c r="K28" s="49">
        <v>-2.32434123157315</v>
      </c>
      <c r="L28" s="49">
        <v>-1.62900457006887</v>
      </c>
      <c r="M28" s="49">
        <v>-9.4891634892766099</v>
      </c>
      <c r="N28" s="49">
        <v>-3.5571823806631202</v>
      </c>
      <c r="O28" s="49">
        <v>-1.1187810923228799E-3</v>
      </c>
      <c r="P28" s="49">
        <v>-1.4518937504179501E-3</v>
      </c>
      <c r="Q28" s="49">
        <v>-0.92536851197135195</v>
      </c>
      <c r="R28" s="49">
        <v>-0.84438548836446903</v>
      </c>
      <c r="S28" s="49">
        <v>3.9609546226293819</v>
      </c>
      <c r="T28" s="49">
        <v>-5.6026319155978195</v>
      </c>
      <c r="U28" s="49">
        <v>-135.40745875146499</v>
      </c>
      <c r="V28" s="49">
        <v>-126.11659579795602</v>
      </c>
    </row>
    <row r="29" spans="2:22" ht="18" customHeight="1">
      <c r="B29" s="50" t="s">
        <v>207</v>
      </c>
      <c r="C29" s="51">
        <f>+C25+C26+C28+C27</f>
        <v>221.15387336177386</v>
      </c>
      <c r="D29" s="51">
        <f t="shared" ref="D29:V29" si="0">+D25+D26+D28+D27</f>
        <v>206.03699189380794</v>
      </c>
      <c r="E29" s="51">
        <f t="shared" si="0"/>
        <v>60.30534479173221</v>
      </c>
      <c r="F29" s="51">
        <f t="shared" si="0"/>
        <v>36.331415570580788</v>
      </c>
      <c r="G29" s="51">
        <f t="shared" si="0"/>
        <v>53.237743316611109</v>
      </c>
      <c r="H29" s="51">
        <f t="shared" si="0"/>
        <v>50.789771526704165</v>
      </c>
      <c r="I29" s="51">
        <f t="shared" si="0"/>
        <v>22.994626807995058</v>
      </c>
      <c r="J29" s="51">
        <f t="shared" si="0"/>
        <v>13.99412222012959</v>
      </c>
      <c r="K29" s="51">
        <f t="shared" si="0"/>
        <v>27.308312233882916</v>
      </c>
      <c r="L29" s="51">
        <f t="shared" si="0"/>
        <v>27.786814583956822</v>
      </c>
      <c r="M29" s="51">
        <f t="shared" si="0"/>
        <v>43.614209992010231</v>
      </c>
      <c r="N29" s="51">
        <f t="shared" si="0"/>
        <v>19.774805703084873</v>
      </c>
      <c r="O29" s="51">
        <f t="shared" si="0"/>
        <v>-51.703613586087066</v>
      </c>
      <c r="P29" s="51">
        <f t="shared" si="0"/>
        <v>82.772080422065727</v>
      </c>
      <c r="Q29" s="51">
        <f t="shared" si="0"/>
        <v>-13.297514799687738</v>
      </c>
      <c r="R29" s="51">
        <f t="shared" si="0"/>
        <v>-1.9174115827182827</v>
      </c>
      <c r="S29" s="51">
        <f t="shared" si="0"/>
        <v>-92.959873311190009</v>
      </c>
      <c r="T29" s="51">
        <f t="shared" si="0"/>
        <v>-71.570357398041082</v>
      </c>
      <c r="U29" s="51">
        <f t="shared" si="0"/>
        <v>270.65310880704055</v>
      </c>
      <c r="V29" s="51">
        <f t="shared" si="0"/>
        <v>363.99823293957036</v>
      </c>
    </row>
    <row r="30" spans="2:22" ht="18" customHeight="1">
      <c r="B30" s="56" t="s">
        <v>6</v>
      </c>
      <c r="C30" s="57">
        <v>0.70762179420043991</v>
      </c>
      <c r="D30" s="57">
        <v>0.71321087325132082</v>
      </c>
      <c r="E30" s="57">
        <v>0.53441882463519907</v>
      </c>
      <c r="F30" s="57">
        <v>0.50768862547871052</v>
      </c>
      <c r="G30" s="57">
        <v>0.67691038494184907</v>
      </c>
      <c r="H30" s="57">
        <v>0.65574984290326177</v>
      </c>
      <c r="I30" s="57">
        <v>0.71743355861015567</v>
      </c>
      <c r="J30" s="57">
        <v>0.71508460823519382</v>
      </c>
      <c r="K30" s="57">
        <v>0.55072483162430541</v>
      </c>
      <c r="L30" s="57">
        <v>0.5852253304024555</v>
      </c>
      <c r="M30" s="57">
        <v>0.61158933962468731</v>
      </c>
      <c r="N30" s="57">
        <v>0.7147780157881527</v>
      </c>
      <c r="O30" s="57">
        <v>0.75405038308556793</v>
      </c>
      <c r="P30" s="57">
        <v>0.64943754468308135</v>
      </c>
      <c r="Q30" s="57">
        <v>0.56551796433644197</v>
      </c>
      <c r="R30" s="57">
        <v>0.50928945731947917</v>
      </c>
      <c r="S30" s="57"/>
      <c r="T30" s="57"/>
      <c r="U30" s="57">
        <v>0.67571438315366927</v>
      </c>
      <c r="V30" s="57">
        <v>0.65985254326268883</v>
      </c>
    </row>
    <row r="31" spans="2:22" ht="18" customHeight="1">
      <c r="B31" s="56" t="s">
        <v>5</v>
      </c>
      <c r="C31" s="58">
        <v>0.23076386517087424</v>
      </c>
      <c r="D31" s="58">
        <v>0.24932550151436639</v>
      </c>
      <c r="E31" s="58">
        <v>0.35392116592287459</v>
      </c>
      <c r="F31" s="58">
        <v>0.35298945161982892</v>
      </c>
      <c r="G31" s="58">
        <v>0.31435285920325223</v>
      </c>
      <c r="H31" s="58">
        <v>0.31619188740469995</v>
      </c>
      <c r="I31" s="58">
        <v>0.25322553155642635</v>
      </c>
      <c r="J31" s="58">
        <v>0.30256504287488423</v>
      </c>
      <c r="K31" s="58">
        <v>0.38832038162941096</v>
      </c>
      <c r="L31" s="58">
        <v>0.33769762236640333</v>
      </c>
      <c r="M31" s="58">
        <v>0.26688708357123159</v>
      </c>
      <c r="N31" s="58">
        <v>0.22004913266064402</v>
      </c>
      <c r="O31" s="58">
        <v>0.31266070451954997</v>
      </c>
      <c r="P31" s="58">
        <v>0.29863293863432361</v>
      </c>
      <c r="Q31" s="58">
        <v>0.43779192354011531</v>
      </c>
      <c r="R31" s="58">
        <v>0.48747681557762929</v>
      </c>
      <c r="S31" s="58"/>
      <c r="T31" s="58"/>
      <c r="U31" s="58">
        <v>0.29135991465656452</v>
      </c>
      <c r="V31" s="58">
        <v>0.29127418826039292</v>
      </c>
    </row>
    <row r="32" spans="2:22" ht="18" customHeight="1">
      <c r="B32" s="59" t="s">
        <v>4</v>
      </c>
      <c r="C32" s="60">
        <v>0.93838565937131413</v>
      </c>
      <c r="D32" s="60">
        <v>0.96253637476568721</v>
      </c>
      <c r="E32" s="60">
        <v>0.88833999055807367</v>
      </c>
      <c r="F32" s="60">
        <v>0.86067807709853938</v>
      </c>
      <c r="G32" s="60">
        <v>0.99126324414510125</v>
      </c>
      <c r="H32" s="60">
        <v>0.97194173030796172</v>
      </c>
      <c r="I32" s="60">
        <v>0.97065909016658203</v>
      </c>
      <c r="J32" s="60">
        <v>1.0176496511100781</v>
      </c>
      <c r="K32" s="60">
        <v>0.93904521325371637</v>
      </c>
      <c r="L32" s="60">
        <v>0.92292295276885883</v>
      </c>
      <c r="M32" s="60">
        <v>0.8784764231959189</v>
      </c>
      <c r="N32" s="60">
        <v>0.93482714844879666</v>
      </c>
      <c r="O32" s="60">
        <v>1.066711087605118</v>
      </c>
      <c r="P32" s="60">
        <v>0.94807048331740496</v>
      </c>
      <c r="Q32" s="60">
        <v>1.0033098878765574</v>
      </c>
      <c r="R32" s="60">
        <v>0.99676627289710851</v>
      </c>
      <c r="S32" s="60"/>
      <c r="T32" s="60"/>
      <c r="U32" s="60">
        <v>0.9670742978102338</v>
      </c>
      <c r="V32" s="60">
        <v>0.9511267315230818</v>
      </c>
    </row>
    <row r="33" spans="2:22" ht="18" customHeight="1"/>
    <row r="34" spans="2:22" ht="27.75" customHeight="1">
      <c r="C34" s="217" t="s">
        <v>0</v>
      </c>
      <c r="D34" s="218"/>
      <c r="E34" s="217" t="s">
        <v>8</v>
      </c>
      <c r="F34" s="218"/>
      <c r="G34" s="217" t="s">
        <v>7</v>
      </c>
      <c r="H34" s="218"/>
      <c r="I34" s="217" t="s">
        <v>155</v>
      </c>
      <c r="J34" s="218"/>
      <c r="K34" s="217" t="s">
        <v>10</v>
      </c>
      <c r="L34" s="218"/>
      <c r="M34" s="217" t="s">
        <v>9</v>
      </c>
      <c r="N34" s="218"/>
      <c r="O34" s="217" t="s">
        <v>208</v>
      </c>
      <c r="P34" s="218"/>
      <c r="Q34" s="217" t="s">
        <v>1</v>
      </c>
      <c r="R34" s="218"/>
      <c r="S34" s="217" t="s">
        <v>182</v>
      </c>
      <c r="T34" s="218"/>
      <c r="U34" s="217" t="s">
        <v>183</v>
      </c>
      <c r="V34" s="218"/>
    </row>
    <row r="35" spans="2:22" ht="36" customHeight="1">
      <c r="C35" s="63" t="s">
        <v>221</v>
      </c>
      <c r="D35" s="63" t="s">
        <v>239</v>
      </c>
      <c r="E35" s="63" t="s">
        <v>221</v>
      </c>
      <c r="F35" s="63" t="s">
        <v>239</v>
      </c>
      <c r="G35" s="63" t="s">
        <v>221</v>
      </c>
      <c r="H35" s="63" t="s">
        <v>239</v>
      </c>
      <c r="I35" s="63" t="s">
        <v>221</v>
      </c>
      <c r="J35" s="63" t="s">
        <v>239</v>
      </c>
      <c r="K35" s="63" t="s">
        <v>221</v>
      </c>
      <c r="L35" s="63" t="s">
        <v>239</v>
      </c>
      <c r="M35" s="63" t="s">
        <v>221</v>
      </c>
      <c r="N35" s="63" t="s">
        <v>239</v>
      </c>
      <c r="O35" s="63" t="s">
        <v>221</v>
      </c>
      <c r="P35" s="63" t="s">
        <v>239</v>
      </c>
      <c r="Q35" s="63" t="s">
        <v>221</v>
      </c>
      <c r="R35" s="63" t="s">
        <v>239</v>
      </c>
      <c r="S35" s="63" t="s">
        <v>221</v>
      </c>
      <c r="T35" s="63" t="s">
        <v>239</v>
      </c>
      <c r="U35" s="63" t="s">
        <v>221</v>
      </c>
      <c r="V35" s="63" t="s">
        <v>239</v>
      </c>
    </row>
    <row r="36" spans="2:22" ht="20.100000000000001" customHeight="1">
      <c r="B36" s="44" t="s">
        <v>200</v>
      </c>
      <c r="C36" s="45">
        <v>25937.813735833999</v>
      </c>
      <c r="D36" s="45">
        <v>25285.813279316098</v>
      </c>
      <c r="E36" s="45">
        <v>2623.1460375009365</v>
      </c>
      <c r="F36" s="45">
        <v>2634.1326311903467</v>
      </c>
      <c r="G36" s="45">
        <v>2388.6096433446401</v>
      </c>
      <c r="H36" s="45">
        <v>2375.3771703611478</v>
      </c>
      <c r="I36" s="45">
        <v>4244.1609612244456</v>
      </c>
      <c r="J36" s="45">
        <v>4124.6858980040461</v>
      </c>
      <c r="K36" s="45">
        <v>1995.6166875506613</v>
      </c>
      <c r="L36" s="45">
        <v>1927.9209485104477</v>
      </c>
      <c r="M36" s="45">
        <v>1530.9611577391997</v>
      </c>
      <c r="N36" s="45">
        <v>1554.7113674924781</v>
      </c>
      <c r="O36" s="45">
        <v>5303.1231492041443</v>
      </c>
      <c r="P36" s="45">
        <v>5530.1324186721149</v>
      </c>
      <c r="Q36" s="45">
        <v>341.94163833942736</v>
      </c>
      <c r="R36" s="45">
        <v>305.15642845831132</v>
      </c>
      <c r="S36" s="45">
        <v>527.79210089900334</v>
      </c>
      <c r="T36" s="45">
        <v>868.11362843713562</v>
      </c>
      <c r="U36" s="45">
        <v>44893.165111636459</v>
      </c>
      <c r="V36" s="45">
        <v>44606.043770442127</v>
      </c>
    </row>
    <row r="37" spans="2:22" ht="20.100000000000001" customHeight="1">
      <c r="B37" s="44" t="s">
        <v>201</v>
      </c>
      <c r="C37" s="45">
        <v>22757.23348762</v>
      </c>
      <c r="D37" s="45">
        <v>22776.752625990001</v>
      </c>
      <c r="E37" s="45">
        <v>3416.5097897358396</v>
      </c>
      <c r="F37" s="45">
        <v>4020.4828342183296</v>
      </c>
      <c r="G37" s="45">
        <v>2452.4329619206001</v>
      </c>
      <c r="H37" s="45">
        <v>2511.7932539501799</v>
      </c>
      <c r="I37" s="45">
        <v>4268.0522615673599</v>
      </c>
      <c r="J37" s="45">
        <v>4138.8335067957296</v>
      </c>
      <c r="K37" s="45">
        <v>3304.9739225829953</v>
      </c>
      <c r="L37" s="45">
        <v>3269.7186822139461</v>
      </c>
      <c r="M37" s="45">
        <v>1521.5997028624943</v>
      </c>
      <c r="N37" s="45">
        <v>2051.2665250313803</v>
      </c>
      <c r="O37" s="45">
        <v>6396.7414452067796</v>
      </c>
      <c r="P37" s="45">
        <v>6771.36336547069</v>
      </c>
      <c r="Q37" s="45">
        <v>591.51724374520302</v>
      </c>
      <c r="R37" s="45">
        <v>556.67894498959106</v>
      </c>
      <c r="S37" s="45">
        <v>-3016.5071112652913</v>
      </c>
      <c r="T37" s="45">
        <v>-3286.6866656807119</v>
      </c>
      <c r="U37" s="45">
        <v>41692.55370397598</v>
      </c>
      <c r="V37" s="45">
        <v>42810.203072979137</v>
      </c>
    </row>
    <row r="38" spans="2:22" ht="20.100000000000001" customHeight="1">
      <c r="B38" s="44" t="s">
        <v>202</v>
      </c>
      <c r="C38" s="45">
        <v>4367.8691000844046</v>
      </c>
      <c r="D38" s="45">
        <v>4263.3254456246468</v>
      </c>
      <c r="E38" s="45">
        <v>782.7190770652569</v>
      </c>
      <c r="F38" s="45">
        <v>788.00342299684996</v>
      </c>
      <c r="G38" s="45">
        <v>1343.3676287929513</v>
      </c>
      <c r="H38" s="45">
        <v>1376.3655904223322</v>
      </c>
      <c r="I38" s="45">
        <v>713.71453223974402</v>
      </c>
      <c r="J38" s="45">
        <v>724.83963174623102</v>
      </c>
      <c r="K38" s="45">
        <v>578.50255452943316</v>
      </c>
      <c r="L38" s="45">
        <v>532.57092020669108</v>
      </c>
      <c r="M38" s="45">
        <v>445.61651639345791</v>
      </c>
      <c r="N38" s="45">
        <v>479.03055967720479</v>
      </c>
      <c r="O38" s="45">
        <v>1770.8922495793854</v>
      </c>
      <c r="P38" s="45">
        <v>1838.8503755229362</v>
      </c>
      <c r="Q38" s="45">
        <v>120.83998652808754</v>
      </c>
      <c r="R38" s="45">
        <v>119.35284441806792</v>
      </c>
      <c r="S38" s="45">
        <v>-1587.5140873237908</v>
      </c>
      <c r="T38" s="45">
        <v>-1616.622985550679</v>
      </c>
      <c r="U38" s="45">
        <v>8536.00755788893</v>
      </c>
      <c r="V38" s="45">
        <v>8505.7158050642811</v>
      </c>
    </row>
    <row r="39" spans="2:22" ht="20.100000000000001" customHeight="1">
      <c r="B39" s="61" t="s">
        <v>203</v>
      </c>
      <c r="C39" s="62">
        <v>0.10598603601372567</v>
      </c>
      <c r="D39" s="62">
        <v>0.10496943069468639</v>
      </c>
      <c r="E39" s="62">
        <v>0.11310777225540726</v>
      </c>
      <c r="F39" s="62">
        <v>9.8638781250289895E-2</v>
      </c>
      <c r="G39" s="62">
        <v>5.640466333745725E-2</v>
      </c>
      <c r="H39" s="62">
        <v>5.2783074596828128E-2</v>
      </c>
      <c r="I39" s="62">
        <v>4.3702246623061103E-2</v>
      </c>
      <c r="J39" s="62">
        <v>3.1001854671112512E-2</v>
      </c>
      <c r="K39" s="62">
        <v>0.10293593255422197</v>
      </c>
      <c r="L39" s="62">
        <v>0.10737358781624447</v>
      </c>
      <c r="M39" s="62">
        <v>0.15768464144158995</v>
      </c>
      <c r="N39" s="62">
        <v>9.8633503483315454E-2</v>
      </c>
      <c r="O39" s="62">
        <v>9.7008349357241806E-3</v>
      </c>
      <c r="P39" s="62">
        <v>8.6386886261885662E-2</v>
      </c>
      <c r="Q39" s="62">
        <v>-0.14738705892375503</v>
      </c>
      <c r="R39" s="62">
        <v>-7.3134059409222421E-2</v>
      </c>
      <c r="S39" s="62"/>
      <c r="T39" s="62"/>
      <c r="U39" s="62">
        <v>6.0554651029667082E-2</v>
      </c>
      <c r="V39" s="62">
        <v>7.35877297294842E-2</v>
      </c>
    </row>
    <row r="40" spans="2:22" ht="20.100000000000001" customHeight="1">
      <c r="B40" s="56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</row>
    <row r="41" spans="2:22" ht="15" customHeight="1">
      <c r="B41" s="213" t="s">
        <v>236</v>
      </c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</row>
    <row r="42" spans="2:22" ht="15" customHeight="1">
      <c r="B42" s="27"/>
    </row>
    <row r="43" spans="2:22" ht="15" hidden="1" customHeight="1"/>
    <row r="44" spans="2:22" ht="15" hidden="1" customHeight="1"/>
    <row r="45" spans="2:22" ht="15" hidden="1" customHeight="1"/>
    <row r="46" spans="2:22" ht="15" hidden="1" customHeight="1"/>
    <row r="47" spans="2:22" ht="15" hidden="1" customHeight="1"/>
    <row r="48" spans="2:22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idden="1"/>
    <row r="65" hidden="1"/>
    <row r="66" hidden="1"/>
    <row r="67" hidden="1"/>
    <row r="68" hidden="1"/>
    <row r="69" hidden="1"/>
  </sheetData>
  <mergeCells count="20">
    <mergeCell ref="M34:N34"/>
    <mergeCell ref="C4:D4"/>
    <mergeCell ref="E4:F4"/>
    <mergeCell ref="G4:H4"/>
    <mergeCell ref="I4:J4"/>
    <mergeCell ref="K4:L4"/>
    <mergeCell ref="M4:N4"/>
    <mergeCell ref="C34:D34"/>
    <mergeCell ref="E34:F34"/>
    <mergeCell ref="G34:H34"/>
    <mergeCell ref="I34:J34"/>
    <mergeCell ref="K34:L34"/>
    <mergeCell ref="O34:P34"/>
    <mergeCell ref="Q34:R34"/>
    <mergeCell ref="S34:T34"/>
    <mergeCell ref="U34:V34"/>
    <mergeCell ref="O4:P4"/>
    <mergeCell ref="Q4:R4"/>
    <mergeCell ref="S4:T4"/>
    <mergeCell ref="U4:V4"/>
  </mergeCells>
  <pageMargins left="0.75" right="0.75" top="1" bottom="1" header="0" footer="0"/>
  <pageSetup paperSize="9" scale="4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E69E5-2411-4510-80EA-EE87B59F405E}">
  <sheetPr>
    <tabColor rgb="FFD81E05"/>
    <pageSetUpPr fitToPage="1"/>
  </sheetPr>
  <dimension ref="B1:AA69"/>
  <sheetViews>
    <sheetView showGridLines="0" showRowColHeaders="0" zoomScale="70" zoomScaleNormal="70" workbookViewId="0">
      <selection activeCell="V34" sqref="V34"/>
    </sheetView>
  </sheetViews>
  <sheetFormatPr baseColWidth="10" defaultColWidth="0" defaultRowHeight="15" customHeight="1" zeroHeight="1"/>
  <cols>
    <col min="1" max="1" width="10.5703125" style="2" customWidth="1"/>
    <col min="2" max="2" width="57.140625" style="2" customWidth="1"/>
    <col min="3" max="22" width="12.28515625" style="2" customWidth="1"/>
    <col min="23" max="23" width="14.7109375" style="2" customWidth="1"/>
    <col min="24" max="24" width="14.7109375" style="2" hidden="1" customWidth="1"/>
    <col min="25" max="25" width="9.5703125" style="2" hidden="1" customWidth="1"/>
    <col min="26" max="26" width="0" style="2" hidden="1" customWidth="1"/>
    <col min="27" max="27" width="9.5703125" style="2" hidden="1" customWidth="1"/>
    <col min="28" max="16384" width="0" style="2" hidden="1"/>
  </cols>
  <sheetData>
    <row r="1" spans="2:23"/>
    <row r="2" spans="2:23" s="3" customFormat="1" ht="50.1" customHeight="1">
      <c r="B2" s="119" t="str">
        <f>+CONCATENATE("Consolidated Profit &amp; Loss by Business Unit Quarterly- "&amp;$D$5)</f>
        <v>Consolidated Profit &amp; Loss by Business Unit Quarterly- 2Q
2021</v>
      </c>
      <c r="C2" s="120"/>
      <c r="D2" s="120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</row>
    <row r="3" spans="2:23" ht="68.45" customHeight="1">
      <c r="B3" s="40"/>
    </row>
    <row r="4" spans="2:23" ht="27.95" customHeight="1">
      <c r="B4" s="40"/>
      <c r="C4" s="217" t="s">
        <v>0</v>
      </c>
      <c r="D4" s="218"/>
      <c r="E4" s="217" t="s">
        <v>8</v>
      </c>
      <c r="F4" s="218"/>
      <c r="G4" s="217" t="s">
        <v>7</v>
      </c>
      <c r="H4" s="218"/>
      <c r="I4" s="217" t="s">
        <v>155</v>
      </c>
      <c r="J4" s="218"/>
      <c r="K4" s="217" t="s">
        <v>10</v>
      </c>
      <c r="L4" s="218"/>
      <c r="M4" s="217" t="s">
        <v>9</v>
      </c>
      <c r="N4" s="218"/>
      <c r="O4" s="217" t="s">
        <v>208</v>
      </c>
      <c r="P4" s="218"/>
      <c r="Q4" s="217" t="s">
        <v>1</v>
      </c>
      <c r="R4" s="218"/>
      <c r="S4" s="217" t="s">
        <v>182</v>
      </c>
      <c r="T4" s="218"/>
      <c r="U4" s="217" t="s">
        <v>183</v>
      </c>
      <c r="V4" s="218"/>
    </row>
    <row r="5" spans="2:23" s="86" customFormat="1" ht="36" customHeight="1">
      <c r="B5" s="41"/>
      <c r="C5" s="63" t="s">
        <v>241</v>
      </c>
      <c r="D5" s="63" t="s">
        <v>242</v>
      </c>
      <c r="E5" s="63" t="s">
        <v>241</v>
      </c>
      <c r="F5" s="63" t="s">
        <v>242</v>
      </c>
      <c r="G5" s="63" t="s">
        <v>241</v>
      </c>
      <c r="H5" s="63" t="s">
        <v>242</v>
      </c>
      <c r="I5" s="63" t="s">
        <v>241</v>
      </c>
      <c r="J5" s="63" t="s">
        <v>242</v>
      </c>
      <c r="K5" s="63" t="s">
        <v>241</v>
      </c>
      <c r="L5" s="63" t="s">
        <v>242</v>
      </c>
      <c r="M5" s="63" t="s">
        <v>241</v>
      </c>
      <c r="N5" s="63" t="s">
        <v>242</v>
      </c>
      <c r="O5" s="63" t="s">
        <v>241</v>
      </c>
      <c r="P5" s="63" t="s">
        <v>242</v>
      </c>
      <c r="Q5" s="63" t="s">
        <v>241</v>
      </c>
      <c r="R5" s="63" t="s">
        <v>242</v>
      </c>
      <c r="S5" s="63" t="s">
        <v>241</v>
      </c>
      <c r="T5" s="63" t="s">
        <v>242</v>
      </c>
      <c r="U5" s="63" t="s">
        <v>241</v>
      </c>
      <c r="V5" s="63" t="s">
        <v>242</v>
      </c>
    </row>
    <row r="6" spans="2:23" ht="18" customHeight="1">
      <c r="B6" s="42" t="s">
        <v>184</v>
      </c>
      <c r="C6" s="43">
        <v>1147.0497758999998</v>
      </c>
      <c r="D6" s="43">
        <v>1228.0697781899999</v>
      </c>
      <c r="E6" s="43">
        <v>501.54973012896806</v>
      </c>
      <c r="F6" s="43">
        <v>562.12558382701081</v>
      </c>
      <c r="G6" s="43">
        <v>604.72063735985898</v>
      </c>
      <c r="H6" s="43">
        <v>570.28215190937703</v>
      </c>
      <c r="I6" s="43">
        <v>249.18582880892501</v>
      </c>
      <c r="J6" s="43">
        <v>224.07940775304399</v>
      </c>
      <c r="K6" s="43">
        <v>298.19694030622594</v>
      </c>
      <c r="L6" s="43">
        <v>314.54277552212091</v>
      </c>
      <c r="M6" s="43">
        <v>301.47590931629293</v>
      </c>
      <c r="N6" s="43">
        <v>802.64967171655007</v>
      </c>
      <c r="O6" s="43">
        <v>1376.7520037481499</v>
      </c>
      <c r="P6" s="43">
        <v>1536.54461505166</v>
      </c>
      <c r="Q6" s="43">
        <v>118.01253063963998</v>
      </c>
      <c r="R6" s="43">
        <v>128.29509059</v>
      </c>
      <c r="S6" s="43">
        <v>-731.63177804560087</v>
      </c>
      <c r="T6" s="43">
        <v>-789.89660886796355</v>
      </c>
      <c r="U6" s="43">
        <v>3865.3115781624601</v>
      </c>
      <c r="V6" s="43">
        <v>4576.6924656918</v>
      </c>
    </row>
    <row r="7" spans="2:23" ht="18" customHeight="1">
      <c r="B7" s="44" t="s">
        <v>185</v>
      </c>
      <c r="C7" s="45">
        <v>1038.5857314700002</v>
      </c>
      <c r="D7" s="45">
        <v>1127.2809120499999</v>
      </c>
      <c r="E7" s="45">
        <v>313.54762910471811</v>
      </c>
      <c r="F7" s="45">
        <v>338.87660968231808</v>
      </c>
      <c r="G7" s="45">
        <v>390.63641234311302</v>
      </c>
      <c r="H7" s="45">
        <v>372.36481692288095</v>
      </c>
      <c r="I7" s="45">
        <v>205.873130136323</v>
      </c>
      <c r="J7" s="45">
        <v>187.91296894442098</v>
      </c>
      <c r="K7" s="45">
        <v>128.30514561827803</v>
      </c>
      <c r="L7" s="45">
        <v>148.671775096457</v>
      </c>
      <c r="M7" s="45">
        <v>178.52687604149</v>
      </c>
      <c r="N7" s="45">
        <v>208.969196924508</v>
      </c>
      <c r="O7" s="45">
        <v>701.14694196478604</v>
      </c>
      <c r="P7" s="45">
        <v>781.72691602082307</v>
      </c>
      <c r="Q7" s="45">
        <v>119.929458478642</v>
      </c>
      <c r="R7" s="45">
        <v>99.787180400000011</v>
      </c>
      <c r="S7" s="45">
        <v>2.0167053668498056</v>
      </c>
      <c r="T7" s="45">
        <v>1.0584494986427018</v>
      </c>
      <c r="U7" s="45">
        <v>3078.5680305241995</v>
      </c>
      <c r="V7" s="45">
        <v>3266.64882554005</v>
      </c>
    </row>
    <row r="8" spans="2:23" ht="21.75" customHeight="1">
      <c r="B8" s="44" t="s">
        <v>186</v>
      </c>
      <c r="C8" s="45">
        <v>-701.9299923494641</v>
      </c>
      <c r="D8" s="45">
        <v>-811.55882159127589</v>
      </c>
      <c r="E8" s="45">
        <v>-140.54926327289397</v>
      </c>
      <c r="F8" s="45">
        <v>-169.13801786172198</v>
      </c>
      <c r="G8" s="45">
        <v>-246.35810525705398</v>
      </c>
      <c r="H8" s="45">
        <v>-249.66630178633699</v>
      </c>
      <c r="I8" s="45">
        <v>-137.65883582584718</v>
      </c>
      <c r="J8" s="45">
        <v>-130.63915929350841</v>
      </c>
      <c r="K8" s="45">
        <v>-59.393008199733131</v>
      </c>
      <c r="L8" s="45">
        <v>-88.878193086355154</v>
      </c>
      <c r="M8" s="45">
        <v>-108.04348127069258</v>
      </c>
      <c r="N8" s="45">
        <v>-151.20939779594286</v>
      </c>
      <c r="O8" s="45">
        <v>-525.53691211765693</v>
      </c>
      <c r="P8" s="45">
        <v>-492.54044374286605</v>
      </c>
      <c r="Q8" s="45">
        <v>-51.775055300591006</v>
      </c>
      <c r="R8" s="45">
        <v>-50.118771748022304</v>
      </c>
      <c r="S8" s="45">
        <v>-0.39963395239887234</v>
      </c>
      <c r="T8" s="45">
        <v>-2.5478256389280962</v>
      </c>
      <c r="U8" s="45">
        <v>-1971.6442875463322</v>
      </c>
      <c r="V8" s="45">
        <v>-2146.2969325449571</v>
      </c>
    </row>
    <row r="9" spans="2:23" ht="18" customHeight="1">
      <c r="B9" s="44" t="s">
        <v>187</v>
      </c>
      <c r="C9" s="45">
        <v>-228.854828642169</v>
      </c>
      <c r="D9" s="45">
        <v>-241.93025768994599</v>
      </c>
      <c r="E9" s="45">
        <v>-113.557074990665</v>
      </c>
      <c r="F9" s="45">
        <v>-116.14499564960698</v>
      </c>
      <c r="G9" s="45">
        <v>-131.80089091795099</v>
      </c>
      <c r="H9" s="45">
        <v>-116.53166002901999</v>
      </c>
      <c r="I9" s="45">
        <v>-49.956218017368592</v>
      </c>
      <c r="J9" s="45">
        <v>-53.085727414787691</v>
      </c>
      <c r="K9" s="45">
        <v>-56.897839155373099</v>
      </c>
      <c r="L9" s="45">
        <v>-54.324395502817502</v>
      </c>
      <c r="M9" s="45">
        <v>-44.711469676749502</v>
      </c>
      <c r="N9" s="45">
        <v>-46.053867442661904</v>
      </c>
      <c r="O9" s="45">
        <v>-205.31045895051599</v>
      </c>
      <c r="P9" s="45">
        <v>-243.10226474826499</v>
      </c>
      <c r="Q9" s="45">
        <v>-50.9588540034433</v>
      </c>
      <c r="R9" s="45">
        <v>-43.817950817906997</v>
      </c>
      <c r="S9" s="45">
        <v>-0.56636151958149838</v>
      </c>
      <c r="T9" s="45">
        <v>0.79607421366273767</v>
      </c>
      <c r="U9" s="45">
        <v>-882.61399587381709</v>
      </c>
      <c r="V9" s="45">
        <v>-914.19504508134969</v>
      </c>
    </row>
    <row r="10" spans="2:23" ht="18" customHeight="1">
      <c r="B10" s="44" t="s">
        <v>188</v>
      </c>
      <c r="C10" s="45">
        <v>-13.574938159999999</v>
      </c>
      <c r="D10" s="45">
        <v>-64.891934539999994</v>
      </c>
      <c r="E10" s="45">
        <v>-4.9473484428645999E-2</v>
      </c>
      <c r="F10" s="45">
        <v>3.3756086410422805E-2</v>
      </c>
      <c r="G10" s="45">
        <v>2.3457138508499997</v>
      </c>
      <c r="H10" s="45">
        <v>2.2785526377599998</v>
      </c>
      <c r="I10" s="45">
        <v>-1.9627372130366301</v>
      </c>
      <c r="J10" s="45">
        <v>-1.7646808296655576</v>
      </c>
      <c r="K10" s="45">
        <v>1.4739769943994898</v>
      </c>
      <c r="L10" s="45">
        <v>1.5692314773592977</v>
      </c>
      <c r="M10" s="45">
        <v>2.4623137476127868</v>
      </c>
      <c r="N10" s="45">
        <v>0.94472192918993914</v>
      </c>
      <c r="O10" s="45">
        <v>-0.84395813063525682</v>
      </c>
      <c r="P10" s="45">
        <v>-3.789177779838234</v>
      </c>
      <c r="Q10" s="45">
        <v>-2.52962645154577</v>
      </c>
      <c r="R10" s="45">
        <v>-4.9205473647935305</v>
      </c>
      <c r="S10" s="45">
        <v>-1.8070500491875308E-2</v>
      </c>
      <c r="T10" s="45">
        <v>-5.1303206833862532E-2</v>
      </c>
      <c r="U10" s="45">
        <v>-12.696799347275899</v>
      </c>
      <c r="V10" s="45">
        <v>-70.591381590411515</v>
      </c>
    </row>
    <row r="11" spans="2:23" s="87" customFormat="1" ht="18" customHeight="1">
      <c r="B11" s="46" t="s">
        <v>189</v>
      </c>
      <c r="C11" s="47">
        <v>94.225972318367042</v>
      </c>
      <c r="D11" s="47">
        <v>8.8998982287779995</v>
      </c>
      <c r="E11" s="47">
        <v>59.391817356730499</v>
      </c>
      <c r="F11" s="47">
        <v>53.627352257399544</v>
      </c>
      <c r="G11" s="47">
        <v>14.82313001895805</v>
      </c>
      <c r="H11" s="47">
        <v>8.4454077452839709</v>
      </c>
      <c r="I11" s="47">
        <v>16.295339080070601</v>
      </c>
      <c r="J11" s="47">
        <v>2.4234014064593197</v>
      </c>
      <c r="K11" s="47">
        <v>13.488275257571294</v>
      </c>
      <c r="L11" s="47">
        <v>7.0384179846436368</v>
      </c>
      <c r="M11" s="47">
        <v>28.234238841660705</v>
      </c>
      <c r="N11" s="47">
        <v>12.650653615093169</v>
      </c>
      <c r="O11" s="47">
        <v>-30.544387234022146</v>
      </c>
      <c r="P11" s="47">
        <v>42.295029749853803</v>
      </c>
      <c r="Q11" s="47">
        <v>14.665922723061929</v>
      </c>
      <c r="R11" s="47">
        <v>0.92991046927717935</v>
      </c>
      <c r="S11" s="47">
        <v>1.032639394376293</v>
      </c>
      <c r="T11" s="47">
        <v>-0.74460513345651935</v>
      </c>
      <c r="U11" s="47">
        <v>211.61294775677428</v>
      </c>
      <c r="V11" s="47">
        <v>135.56546632333163</v>
      </c>
    </row>
    <row r="12" spans="2:23" ht="18" customHeight="1">
      <c r="B12" s="44" t="s">
        <v>190</v>
      </c>
      <c r="C12" s="45">
        <v>14.430749266177294</v>
      </c>
      <c r="D12" s="45">
        <v>48.184711211047599</v>
      </c>
      <c r="E12" s="45">
        <v>5.0216363752902282</v>
      </c>
      <c r="F12" s="45">
        <v>13.552567616847018</v>
      </c>
      <c r="G12" s="45">
        <v>21.933009093237509</v>
      </c>
      <c r="H12" s="45">
        <v>22.658893960320142</v>
      </c>
      <c r="I12" s="45">
        <v>9.725061551523396</v>
      </c>
      <c r="J12" s="45">
        <v>12.191175041757198</v>
      </c>
      <c r="K12" s="45">
        <v>12.131907344838694</v>
      </c>
      <c r="L12" s="45">
        <v>13.391947871457488</v>
      </c>
      <c r="M12" s="45">
        <v>6.0143445674227998</v>
      </c>
      <c r="N12" s="45">
        <v>8.5363482406610807</v>
      </c>
      <c r="O12" s="45">
        <v>2.2615027013129421</v>
      </c>
      <c r="P12" s="45">
        <v>19.566943054378967</v>
      </c>
      <c r="Q12" s="45">
        <v>1.0344699271911315</v>
      </c>
      <c r="R12" s="45">
        <v>1.3457793799999895</v>
      </c>
      <c r="S12" s="45">
        <v>4.10346013998159</v>
      </c>
      <c r="T12" s="45">
        <v>-19.854927104295015</v>
      </c>
      <c r="U12" s="45">
        <v>76.656140966975585</v>
      </c>
      <c r="V12" s="45">
        <v>119.57343927217441</v>
      </c>
    </row>
    <row r="13" spans="2:23" ht="18" customHeight="1">
      <c r="B13" s="48" t="s">
        <v>191</v>
      </c>
      <c r="C13" s="49">
        <v>-9.1250632299999985</v>
      </c>
      <c r="D13" s="49">
        <v>-14.101712800000001</v>
      </c>
      <c r="E13" s="49">
        <v>5.6565318600000081E-3</v>
      </c>
      <c r="F13" s="49">
        <v>-2.9870196549999979E-4</v>
      </c>
      <c r="G13" s="49">
        <v>-2.4823121074399994</v>
      </c>
      <c r="H13" s="49">
        <v>-0.15881770472000001</v>
      </c>
      <c r="I13" s="49">
        <v>-0.98930395705379637</v>
      </c>
      <c r="J13" s="49">
        <v>-0.58923349079213194</v>
      </c>
      <c r="K13" s="49">
        <v>-0.98551701135000014</v>
      </c>
      <c r="L13" s="49">
        <v>-0.11012922480831</v>
      </c>
      <c r="M13" s="49">
        <v>-0.44334326128931856</v>
      </c>
      <c r="N13" s="49">
        <v>-7.8614108539203212E-2</v>
      </c>
      <c r="O13" s="49">
        <v>-1.6957871283631305</v>
      </c>
      <c r="P13" s="49">
        <v>1.599745041746353</v>
      </c>
      <c r="Q13" s="49">
        <v>0</v>
      </c>
      <c r="R13" s="49">
        <v>0</v>
      </c>
      <c r="S13" s="49">
        <v>7.2849999999999557</v>
      </c>
      <c r="T13" s="49">
        <v>-1.2450000000088949E-2</v>
      </c>
      <c r="U13" s="49">
        <v>-8.4306701636362877</v>
      </c>
      <c r="V13" s="49">
        <v>-13.451510989078875</v>
      </c>
    </row>
    <row r="14" spans="2:23" ht="18" customHeight="1">
      <c r="B14" s="50" t="s">
        <v>192</v>
      </c>
      <c r="C14" s="51">
        <v>99.531658354544348</v>
      </c>
      <c r="D14" s="51">
        <v>42.982896639825626</v>
      </c>
      <c r="E14" s="51">
        <v>64.419110263880725</v>
      </c>
      <c r="F14" s="51">
        <v>67.17962117228106</v>
      </c>
      <c r="G14" s="51">
        <v>34.27382700475556</v>
      </c>
      <c r="H14" s="51">
        <v>30.945484000884122</v>
      </c>
      <c r="I14" s="51">
        <v>25.031096674540205</v>
      </c>
      <c r="J14" s="51">
        <v>14.025342957424387</v>
      </c>
      <c r="K14" s="51">
        <v>24.634665591059992</v>
      </c>
      <c r="L14" s="51">
        <v>20.320236631292811</v>
      </c>
      <c r="M14" s="51">
        <v>33.80524014779418</v>
      </c>
      <c r="N14" s="51">
        <v>21.108387747215044</v>
      </c>
      <c r="O14" s="51">
        <v>-29.97867166107234</v>
      </c>
      <c r="P14" s="51">
        <v>63.461717845979123</v>
      </c>
      <c r="Q14" s="51">
        <v>15.700392650253059</v>
      </c>
      <c r="R14" s="51">
        <v>2.2756898492771689</v>
      </c>
      <c r="S14" s="51">
        <v>12.421099534357813</v>
      </c>
      <c r="T14" s="51">
        <v>-20.611982237751622</v>
      </c>
      <c r="U14" s="51">
        <v>279.83841856011361</v>
      </c>
      <c r="V14" s="51">
        <v>241.68739460642718</v>
      </c>
    </row>
    <row r="15" spans="2:23" ht="18" customHeight="1">
      <c r="B15" s="52" t="s">
        <v>184</v>
      </c>
      <c r="C15" s="53">
        <v>415.43022593000006</v>
      </c>
      <c r="D15" s="53">
        <v>538.45410491000007</v>
      </c>
      <c r="E15" s="53">
        <v>272.47433034461892</v>
      </c>
      <c r="F15" s="53">
        <v>304.41515191770702</v>
      </c>
      <c r="G15" s="53">
        <v>0.62363532052671811</v>
      </c>
      <c r="H15" s="53">
        <v>0.28962303976748704</v>
      </c>
      <c r="I15" s="53">
        <v>53.389546119066011</v>
      </c>
      <c r="J15" s="53">
        <v>82.943471431278709</v>
      </c>
      <c r="K15" s="53">
        <v>57.4621204518632</v>
      </c>
      <c r="L15" s="53">
        <v>55.952858204917803</v>
      </c>
      <c r="M15" s="53">
        <v>100.87618117154298</v>
      </c>
      <c r="N15" s="53">
        <v>89.771992808544297</v>
      </c>
      <c r="O15" s="53">
        <v>119.64237610540299</v>
      </c>
      <c r="P15" s="53">
        <v>118.397844393594</v>
      </c>
      <c r="Q15" s="53">
        <v>0</v>
      </c>
      <c r="R15" s="53">
        <v>0</v>
      </c>
      <c r="S15" s="53">
        <v>8.5337535991669711E-3</v>
      </c>
      <c r="T15" s="53">
        <v>5.3591711610381031E-2</v>
      </c>
      <c r="U15" s="53">
        <v>1019.90694919662</v>
      </c>
      <c r="V15" s="53">
        <v>1190.2786384174196</v>
      </c>
    </row>
    <row r="16" spans="2:23" ht="18" customHeight="1">
      <c r="B16" s="44" t="s">
        <v>185</v>
      </c>
      <c r="C16" s="45">
        <v>411.06350330999999</v>
      </c>
      <c r="D16" s="45">
        <v>539.14744112000017</v>
      </c>
      <c r="E16" s="45">
        <v>243.65438255257106</v>
      </c>
      <c r="F16" s="45">
        <v>262.33722144154103</v>
      </c>
      <c r="G16" s="45">
        <v>1.1272581270065005</v>
      </c>
      <c r="H16" s="45">
        <v>0.7808516929465259</v>
      </c>
      <c r="I16" s="45">
        <v>52.041992271388708</v>
      </c>
      <c r="J16" s="45">
        <v>81.024369594579824</v>
      </c>
      <c r="K16" s="45">
        <v>35.819582323715608</v>
      </c>
      <c r="L16" s="45">
        <v>47.250133306785791</v>
      </c>
      <c r="M16" s="45">
        <v>83.229373240222998</v>
      </c>
      <c r="N16" s="45">
        <v>74.260600581759789</v>
      </c>
      <c r="O16" s="45">
        <v>112.48042951223549</v>
      </c>
      <c r="P16" s="45">
        <v>117.45474313063602</v>
      </c>
      <c r="Q16" s="45">
        <v>0</v>
      </c>
      <c r="R16" s="45">
        <v>0</v>
      </c>
      <c r="S16" s="45">
        <v>7.1627745097515572E-3</v>
      </c>
      <c r="T16" s="45">
        <v>3.0386254260782151E-2</v>
      </c>
      <c r="U16" s="45">
        <v>939.42368411165012</v>
      </c>
      <c r="V16" s="45">
        <v>1122.2857471225102</v>
      </c>
    </row>
    <row r="17" spans="2:22" ht="18" customHeight="1">
      <c r="B17" s="44" t="s">
        <v>186</v>
      </c>
      <c r="C17" s="45">
        <v>-499.20392093999999</v>
      </c>
      <c r="D17" s="45">
        <v>-664.17361155999993</v>
      </c>
      <c r="E17" s="45">
        <v>-113.99135085299248</v>
      </c>
      <c r="F17" s="45">
        <v>-180.15432830041698</v>
      </c>
      <c r="G17" s="45">
        <v>-0.24295058201430353</v>
      </c>
      <c r="H17" s="45">
        <v>-0.31619024395852902</v>
      </c>
      <c r="I17" s="45">
        <v>-175.06443542605558</v>
      </c>
      <c r="J17" s="45">
        <v>-119.45320065425811</v>
      </c>
      <c r="K17" s="45">
        <v>-35.724197707305898</v>
      </c>
      <c r="L17" s="45">
        <v>-46.289055735227606</v>
      </c>
      <c r="M17" s="45">
        <v>-75.70536311715405</v>
      </c>
      <c r="N17" s="45">
        <v>-63.991498934271725</v>
      </c>
      <c r="O17" s="45">
        <v>-107.68940761517585</v>
      </c>
      <c r="P17" s="45">
        <v>-104.53597225102135</v>
      </c>
      <c r="Q17" s="45">
        <v>0</v>
      </c>
      <c r="R17" s="45">
        <v>0</v>
      </c>
      <c r="S17" s="45">
        <v>-7.104200594028498E-3</v>
      </c>
      <c r="T17" s="45">
        <v>-4.8885704959662692E-2</v>
      </c>
      <c r="U17" s="45">
        <v>-1007.6287304412922</v>
      </c>
      <c r="V17" s="45">
        <v>-1178.962743384114</v>
      </c>
    </row>
    <row r="18" spans="2:22" ht="18" customHeight="1">
      <c r="B18" s="44" t="s">
        <v>187</v>
      </c>
      <c r="C18" s="45">
        <v>-61.480410879999994</v>
      </c>
      <c r="D18" s="45">
        <v>-64.017059660000001</v>
      </c>
      <c r="E18" s="45">
        <v>-119.88311991569796</v>
      </c>
      <c r="F18" s="45">
        <v>-117.65312574255302</v>
      </c>
      <c r="G18" s="45">
        <v>-0.61265068282415103</v>
      </c>
      <c r="H18" s="45">
        <v>-0.41835569397007011</v>
      </c>
      <c r="I18" s="45">
        <v>-5.1293877224614084</v>
      </c>
      <c r="J18" s="45">
        <v>-5.1190542570516593</v>
      </c>
      <c r="K18" s="45">
        <v>-18.417105721445399</v>
      </c>
      <c r="L18" s="45">
        <v>-24.467478766443303</v>
      </c>
      <c r="M18" s="45">
        <v>-17.556634638025599</v>
      </c>
      <c r="N18" s="45">
        <v>-27.804717324341304</v>
      </c>
      <c r="O18" s="45">
        <v>-25.171890258881898</v>
      </c>
      <c r="P18" s="45">
        <v>-24.527419374450101</v>
      </c>
      <c r="Q18" s="45">
        <v>0</v>
      </c>
      <c r="R18" s="45">
        <v>0</v>
      </c>
      <c r="S18" s="45">
        <v>-2.4602012475618551E-3</v>
      </c>
      <c r="T18" s="45">
        <v>-1.5185553769635154</v>
      </c>
      <c r="U18" s="45">
        <v>-248.25366002058394</v>
      </c>
      <c r="V18" s="45">
        <v>-265.52576619577303</v>
      </c>
    </row>
    <row r="19" spans="2:22" ht="18" customHeight="1">
      <c r="B19" s="44" t="s">
        <v>188</v>
      </c>
      <c r="C19" s="45">
        <v>-6.690233140000001</v>
      </c>
      <c r="D19" s="45">
        <v>-12.556322160000001</v>
      </c>
      <c r="E19" s="45">
        <v>-0.18388789947417605</v>
      </c>
      <c r="F19" s="45">
        <v>0.16724868746656801</v>
      </c>
      <c r="G19" s="45">
        <v>0</v>
      </c>
      <c r="H19" s="45">
        <v>0</v>
      </c>
      <c r="I19" s="45">
        <v>0.13896629347352402</v>
      </c>
      <c r="J19" s="45">
        <v>0.21846058459904</v>
      </c>
      <c r="K19" s="45">
        <v>-0.17209031691669799</v>
      </c>
      <c r="L19" s="45">
        <v>-1.7248074869792289</v>
      </c>
      <c r="M19" s="45">
        <v>-0.72580108385368813</v>
      </c>
      <c r="N19" s="45">
        <v>-0.72733238861146232</v>
      </c>
      <c r="O19" s="45">
        <v>-7.4585833735800994E-2</v>
      </c>
      <c r="P19" s="45">
        <v>-0.86764661319960534</v>
      </c>
      <c r="Q19" s="45">
        <v>0</v>
      </c>
      <c r="R19" s="45">
        <v>0</v>
      </c>
      <c r="S19" s="45">
        <v>-1.6615620795609742E-4</v>
      </c>
      <c r="T19" s="45">
        <v>1.5239960128680181</v>
      </c>
      <c r="U19" s="45">
        <v>-7.7077981367147963</v>
      </c>
      <c r="V19" s="45">
        <v>-13.966403363856671</v>
      </c>
    </row>
    <row r="20" spans="2:22" ht="18" customHeight="1">
      <c r="B20" s="46" t="s">
        <v>189</v>
      </c>
      <c r="C20" s="47">
        <v>-156.31106165000003</v>
      </c>
      <c r="D20" s="47">
        <v>-201.5995522599998</v>
      </c>
      <c r="E20" s="47">
        <v>9.5960238844064563</v>
      </c>
      <c r="F20" s="47">
        <v>-35.302983913962436</v>
      </c>
      <c r="G20" s="47">
        <v>0.27165686216804596</v>
      </c>
      <c r="H20" s="47">
        <v>4.6305755017926886E-2</v>
      </c>
      <c r="I20" s="47">
        <v>-128.01286458365476</v>
      </c>
      <c r="J20" s="47">
        <v>-43.32942473213091</v>
      </c>
      <c r="K20" s="47">
        <v>-18.493811421952387</v>
      </c>
      <c r="L20" s="47">
        <v>-25.231208681864349</v>
      </c>
      <c r="M20" s="47">
        <v>-10.758425598810341</v>
      </c>
      <c r="N20" s="47">
        <v>-18.262948065464698</v>
      </c>
      <c r="O20" s="47">
        <v>-20.455454195558062</v>
      </c>
      <c r="P20" s="47">
        <v>-12.476295108035039</v>
      </c>
      <c r="Q20" s="47">
        <v>0</v>
      </c>
      <c r="R20" s="47">
        <v>0</v>
      </c>
      <c r="S20" s="47">
        <v>-2.5677835397424076E-3</v>
      </c>
      <c r="T20" s="47">
        <v>-1.3058814794377916E-2</v>
      </c>
      <c r="U20" s="47">
        <v>-324.16650448694082</v>
      </c>
      <c r="V20" s="47">
        <v>-336.16916582123343</v>
      </c>
    </row>
    <row r="21" spans="2:22" ht="18" customHeight="1">
      <c r="B21" s="54" t="s">
        <v>193</v>
      </c>
      <c r="C21" s="55">
        <v>217.37608807797207</v>
      </c>
      <c r="D21" s="55">
        <v>298.58931534816008</v>
      </c>
      <c r="E21" s="55">
        <v>21.186010203034098</v>
      </c>
      <c r="F21" s="55">
        <v>18.978046789032152</v>
      </c>
      <c r="G21" s="55">
        <v>9.6817869200299528E-2</v>
      </c>
      <c r="H21" s="55">
        <v>9.333421381866927E-2</v>
      </c>
      <c r="I21" s="55">
        <v>131.327755079067</v>
      </c>
      <c r="J21" s="55">
        <v>47.301875541340515</v>
      </c>
      <c r="K21" s="55">
        <v>18.149578103965201</v>
      </c>
      <c r="L21" s="55">
        <v>20.707447510435966</v>
      </c>
      <c r="M21" s="55">
        <v>15.35194440732897</v>
      </c>
      <c r="N21" s="55">
        <v>11.751693619899127</v>
      </c>
      <c r="O21" s="55">
        <v>19.570885117124998</v>
      </c>
      <c r="P21" s="55">
        <v>14.877705374896033</v>
      </c>
      <c r="Q21" s="55">
        <v>0</v>
      </c>
      <c r="R21" s="55">
        <v>0</v>
      </c>
      <c r="S21" s="55">
        <v>2.4005407971117165E-3</v>
      </c>
      <c r="T21" s="55">
        <v>5.5920767961673855E-2</v>
      </c>
      <c r="U21" s="55">
        <v>423.06147939848972</v>
      </c>
      <c r="V21" s="55">
        <v>412.35533916554436</v>
      </c>
    </row>
    <row r="22" spans="2:22" ht="18" customHeight="1">
      <c r="B22" s="50" t="s">
        <v>194</v>
      </c>
      <c r="C22" s="51">
        <v>61.065026427972036</v>
      </c>
      <c r="D22" s="51">
        <v>96.989763088160259</v>
      </c>
      <c r="E22" s="51">
        <v>30.782034087440557</v>
      </c>
      <c r="F22" s="51">
        <v>-16.324937124930283</v>
      </c>
      <c r="G22" s="51">
        <v>0.36847473136834552</v>
      </c>
      <c r="H22" s="51">
        <v>0.13963996883659618</v>
      </c>
      <c r="I22" s="51">
        <v>3.3148904954122287</v>
      </c>
      <c r="J22" s="51">
        <v>3.9724508092096062</v>
      </c>
      <c r="K22" s="51">
        <v>-0.34423331798718593</v>
      </c>
      <c r="L22" s="51">
        <v>-4.523761171428383</v>
      </c>
      <c r="M22" s="51">
        <v>4.5935188085186311</v>
      </c>
      <c r="N22" s="51">
        <v>-6.511254445565573</v>
      </c>
      <c r="O22" s="51">
        <v>-0.88456907843306354</v>
      </c>
      <c r="P22" s="51">
        <v>2.4014102668609949</v>
      </c>
      <c r="Q22" s="51">
        <v>0</v>
      </c>
      <c r="R22" s="51">
        <v>0</v>
      </c>
      <c r="S22" s="51">
        <v>-1.6724274265023098E-4</v>
      </c>
      <c r="T22" s="51">
        <v>4.2861953167295935E-2</v>
      </c>
      <c r="U22" s="51">
        <v>98.8949749115489</v>
      </c>
      <c r="V22" s="51">
        <v>76.18617334431093</v>
      </c>
    </row>
    <row r="23" spans="2:22" ht="18" customHeight="1">
      <c r="B23" s="50" t="s">
        <v>195</v>
      </c>
      <c r="C23" s="51">
        <v>7.7534398250000169</v>
      </c>
      <c r="D23" s="51">
        <v>13.15535687000002</v>
      </c>
      <c r="E23" s="51">
        <v>2.8855650114155291</v>
      </c>
      <c r="F23" s="51">
        <v>4.5869323186923721</v>
      </c>
      <c r="G23" s="51">
        <v>-0.57843198314930033</v>
      </c>
      <c r="H23" s="51">
        <v>-0.54597231806044766</v>
      </c>
      <c r="I23" s="51">
        <v>-0.24228414196203144</v>
      </c>
      <c r="J23" s="51">
        <v>-7.6823340673992283E-2</v>
      </c>
      <c r="K23" s="51">
        <v>0.13169668843999993</v>
      </c>
      <c r="L23" s="51">
        <v>0.85499275378528949</v>
      </c>
      <c r="M23" s="51">
        <v>-2.1807322441187758</v>
      </c>
      <c r="N23" s="51">
        <v>-4.7943952264559275E-2</v>
      </c>
      <c r="O23" s="51">
        <v>0</v>
      </c>
      <c r="P23" s="51">
        <v>0</v>
      </c>
      <c r="Q23" s="51">
        <v>-13.283736999577417</v>
      </c>
      <c r="R23" s="51">
        <v>0.28800415165959548</v>
      </c>
      <c r="S23" s="51">
        <v>-99.611628571694524</v>
      </c>
      <c r="T23" s="51">
        <v>-6.7821858200854805</v>
      </c>
      <c r="U23" s="51">
        <v>-105.1261124156465</v>
      </c>
      <c r="V23" s="51">
        <v>11.432360663052791</v>
      </c>
    </row>
    <row r="24" spans="2:22" ht="18" customHeight="1">
      <c r="B24" s="52" t="s">
        <v>196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-1.8891523188500003</v>
      </c>
      <c r="L24" s="53">
        <v>-2.6353075561006505</v>
      </c>
      <c r="M24" s="53">
        <v>0</v>
      </c>
      <c r="N24" s="53">
        <v>0</v>
      </c>
      <c r="O24" s="53">
        <v>0</v>
      </c>
      <c r="P24" s="53">
        <v>0</v>
      </c>
      <c r="Q24" s="53">
        <v>-0.11881600118671201</v>
      </c>
      <c r="R24" s="53">
        <v>-0.16325177000000005</v>
      </c>
      <c r="S24" s="53">
        <v>-2.4088674810827762</v>
      </c>
      <c r="T24" s="53">
        <v>-0.16903595390997994</v>
      </c>
      <c r="U24" s="53">
        <v>-4.4168358011194888</v>
      </c>
      <c r="V24" s="53">
        <v>-2.9675952800106309</v>
      </c>
    </row>
    <row r="25" spans="2:22" ht="18" customHeight="1">
      <c r="B25" s="46" t="s">
        <v>197</v>
      </c>
      <c r="C25" s="47">
        <v>168.35012460751642</v>
      </c>
      <c r="D25" s="47">
        <v>153.12801659798595</v>
      </c>
      <c r="E25" s="47">
        <v>98.086709362736812</v>
      </c>
      <c r="F25" s="47">
        <v>55.441616366043149</v>
      </c>
      <c r="G25" s="47">
        <v>34.063869752974604</v>
      </c>
      <c r="H25" s="47">
        <v>30.539151651660269</v>
      </c>
      <c r="I25" s="47">
        <v>28.103703027990406</v>
      </c>
      <c r="J25" s="47">
        <v>17.92097042596</v>
      </c>
      <c r="K25" s="47">
        <v>22.532976642662806</v>
      </c>
      <c r="L25" s="47">
        <v>14.016160657549065</v>
      </c>
      <c r="M25" s="47">
        <v>36.218026712194039</v>
      </c>
      <c r="N25" s="47">
        <v>14.549189349384914</v>
      </c>
      <c r="O25" s="47">
        <v>-30.863240739505414</v>
      </c>
      <c r="P25" s="47">
        <v>65.863128112840116</v>
      </c>
      <c r="Q25" s="47">
        <v>2.2978396494889299</v>
      </c>
      <c r="R25" s="47">
        <v>2.4004422309367643</v>
      </c>
      <c r="S25" s="47">
        <v>-89.599563761162045</v>
      </c>
      <c r="T25" s="47">
        <v>-27.520342058579786</v>
      </c>
      <c r="U25" s="47">
        <v>269.19044525489659</v>
      </c>
      <c r="V25" s="47">
        <v>326.33833333378027</v>
      </c>
    </row>
    <row r="26" spans="2:22" ht="18" customHeight="1">
      <c r="B26" s="44" t="s">
        <v>198</v>
      </c>
      <c r="C26" s="45">
        <v>-32.707820200000008</v>
      </c>
      <c r="D26" s="45">
        <v>-24.655260784999996</v>
      </c>
      <c r="E26" s="45">
        <v>-25.238228919395699</v>
      </c>
      <c r="F26" s="45">
        <v>-7.0693894150176</v>
      </c>
      <c r="G26" s="45">
        <v>-4.8080956092244795</v>
      </c>
      <c r="H26" s="45">
        <v>-7.311110179267299</v>
      </c>
      <c r="I26" s="45">
        <v>-7.5548903489238999</v>
      </c>
      <c r="J26" s="45">
        <v>-4.3110215040434205</v>
      </c>
      <c r="K26" s="45">
        <v>-6.4921994207161902</v>
      </c>
      <c r="L26" s="45">
        <v>-3.8881221801361283</v>
      </c>
      <c r="M26" s="45">
        <v>-9.6359890917546487</v>
      </c>
      <c r="N26" s="45">
        <v>-2.2467830712514596</v>
      </c>
      <c r="O26" s="45">
        <v>8.5817532368987308</v>
      </c>
      <c r="P26" s="45">
        <v>-15.532972996669201</v>
      </c>
      <c r="Q26" s="45">
        <v>-3.3094541015786003</v>
      </c>
      <c r="R26" s="45">
        <v>-1.8505873700000002</v>
      </c>
      <c r="S26" s="45">
        <v>23.680945501099593</v>
      </c>
      <c r="T26" s="45">
        <v>-1.8124306149597906</v>
      </c>
      <c r="U26" s="45">
        <v>-57.483978953595198</v>
      </c>
      <c r="V26" s="45">
        <v>-68.677678116344907</v>
      </c>
    </row>
    <row r="27" spans="2:22" ht="18" customHeight="1">
      <c r="B27" s="44" t="s">
        <v>199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</row>
    <row r="28" spans="2:22" ht="18" customHeight="1">
      <c r="B28" s="48" t="s">
        <v>2</v>
      </c>
      <c r="C28" s="49">
        <v>-17.676992428437597</v>
      </c>
      <c r="D28" s="49">
        <v>-30.7282414532243</v>
      </c>
      <c r="E28" s="49">
        <v>-41.339875399269395</v>
      </c>
      <c r="F28" s="49">
        <v>-26.362470285719795</v>
      </c>
      <c r="G28" s="49">
        <v>0</v>
      </c>
      <c r="H28" s="49">
        <v>0</v>
      </c>
      <c r="I28" s="49">
        <v>-2.5070419478952397</v>
      </c>
      <c r="J28" s="49">
        <v>-3.0398110843861001</v>
      </c>
      <c r="K28" s="49">
        <v>-1.7864056907997541</v>
      </c>
      <c r="L28" s="49">
        <v>8.2419666419960125E-2</v>
      </c>
      <c r="M28" s="49">
        <v>-6.1152849590796894</v>
      </c>
      <c r="N28" s="49">
        <v>-2.640073951897044</v>
      </c>
      <c r="O28" s="49">
        <v>-2.3579252993470197E-3</v>
      </c>
      <c r="P28" s="49">
        <v>-1.4668960234049901E-3</v>
      </c>
      <c r="Q28" s="49">
        <v>-0.36415179797362995</v>
      </c>
      <c r="R28" s="49">
        <v>-0.38962840610544502</v>
      </c>
      <c r="S28" s="49">
        <v>1.9437686117258837</v>
      </c>
      <c r="T28" s="49">
        <v>-3.9112062095714824</v>
      </c>
      <c r="U28" s="49">
        <v>-67.848341537028773</v>
      </c>
      <c r="V28" s="49">
        <v>-66.990478620507616</v>
      </c>
    </row>
    <row r="29" spans="2:22" ht="18" customHeight="1">
      <c r="B29" s="50" t="s">
        <v>207</v>
      </c>
      <c r="C29" s="51">
        <f>+C25+C26+C28+C27</f>
        <v>117.96531197907881</v>
      </c>
      <c r="D29" s="51">
        <f t="shared" ref="D29:V29" si="0">+D25+D26+D28+D27</f>
        <v>97.744514359761652</v>
      </c>
      <c r="E29" s="51">
        <f t="shared" si="0"/>
        <v>31.508605044071722</v>
      </c>
      <c r="F29" s="51">
        <f t="shared" si="0"/>
        <v>22.009756665305758</v>
      </c>
      <c r="G29" s="51">
        <f t="shared" si="0"/>
        <v>29.255774143750124</v>
      </c>
      <c r="H29" s="51">
        <f t="shared" si="0"/>
        <v>23.22804147239297</v>
      </c>
      <c r="I29" s="51">
        <f t="shared" si="0"/>
        <v>18.041770731171269</v>
      </c>
      <c r="J29" s="51">
        <f t="shared" si="0"/>
        <v>10.57013783753048</v>
      </c>
      <c r="K29" s="51">
        <f t="shared" si="0"/>
        <v>14.254371531146862</v>
      </c>
      <c r="L29" s="51">
        <f t="shared" si="0"/>
        <v>10.210458143832897</v>
      </c>
      <c r="M29" s="51">
        <f t="shared" si="0"/>
        <v>20.466752661359699</v>
      </c>
      <c r="N29" s="51">
        <f t="shared" si="0"/>
        <v>9.6623323262364096</v>
      </c>
      <c r="O29" s="51">
        <f t="shared" si="0"/>
        <v>-22.28384542790603</v>
      </c>
      <c r="P29" s="51">
        <f t="shared" si="0"/>
        <v>50.328688220147512</v>
      </c>
      <c r="Q29" s="51">
        <f t="shared" si="0"/>
        <v>-1.3757662500633003</v>
      </c>
      <c r="R29" s="51">
        <f t="shared" si="0"/>
        <v>0.16022645483131914</v>
      </c>
      <c r="S29" s="51">
        <f t="shared" si="0"/>
        <v>-63.974849648336573</v>
      </c>
      <c r="T29" s="51">
        <f t="shared" si="0"/>
        <v>-33.243978883111062</v>
      </c>
      <c r="U29" s="51">
        <f t="shared" si="0"/>
        <v>143.85812476427262</v>
      </c>
      <c r="V29" s="51">
        <f t="shared" si="0"/>
        <v>190.67017659692775</v>
      </c>
    </row>
    <row r="30" spans="2:22" ht="18" customHeight="1">
      <c r="B30" s="56" t="s">
        <v>6</v>
      </c>
      <c r="C30" s="57">
        <v>0.67585175790539875</v>
      </c>
      <c r="D30" s="57">
        <v>0.71992598554288278</v>
      </c>
      <c r="E30" s="57">
        <v>0.44825490683571284</v>
      </c>
      <c r="F30" s="57">
        <v>0.49911387516618655</v>
      </c>
      <c r="G30" s="57">
        <v>0.63065832439774439</v>
      </c>
      <c r="H30" s="57">
        <v>0.67048843080694276</v>
      </c>
      <c r="I30" s="57">
        <v>0.66865858470550976</v>
      </c>
      <c r="J30" s="57">
        <v>0.69521097999440451</v>
      </c>
      <c r="K30" s="57">
        <v>0.46290433570322076</v>
      </c>
      <c r="L30" s="57">
        <v>0.59781483760917009</v>
      </c>
      <c r="M30" s="57">
        <v>0.60519448761083727</v>
      </c>
      <c r="N30" s="57">
        <v>0.72359658754188438</v>
      </c>
      <c r="O30" s="57">
        <v>0.74953890641663989</v>
      </c>
      <c r="P30" s="57">
        <v>0.63006714192472058</v>
      </c>
      <c r="Q30" s="57">
        <v>0.43171257468665641</v>
      </c>
      <c r="R30" s="57">
        <v>0.50225661800563615</v>
      </c>
      <c r="S30" s="57"/>
      <c r="T30" s="57"/>
      <c r="U30" s="57">
        <v>0.64044200680230245</v>
      </c>
      <c r="V30" s="57">
        <v>0.65703326166078435</v>
      </c>
    </row>
    <row r="31" spans="2:22" ht="18" customHeight="1">
      <c r="B31" s="56" t="s">
        <v>5</v>
      </c>
      <c r="C31" s="58">
        <v>0.23342297073447868</v>
      </c>
      <c r="D31" s="58">
        <v>0.27217900077096041</v>
      </c>
      <c r="E31" s="58">
        <v>0.36232628771417341</v>
      </c>
      <c r="F31" s="58">
        <v>0.34263574482772702</v>
      </c>
      <c r="G31" s="58">
        <v>0.33139557137186398</v>
      </c>
      <c r="H31" s="58">
        <v>0.30683110272183023</v>
      </c>
      <c r="I31" s="58">
        <v>0.25218907973092514</v>
      </c>
      <c r="J31" s="58">
        <v>0.29189261684581708</v>
      </c>
      <c r="K31" s="58">
        <v>0.43196913026283457</v>
      </c>
      <c r="L31" s="58">
        <v>0.35484317040830921</v>
      </c>
      <c r="M31" s="58">
        <v>0.23665431707502468</v>
      </c>
      <c r="N31" s="58">
        <v>0.21586504698952394</v>
      </c>
      <c r="O31" s="58">
        <v>0.29402455425884855</v>
      </c>
      <c r="P31" s="58">
        <v>0.31582824829013112</v>
      </c>
      <c r="Q31" s="58">
        <v>0.44599951616153632</v>
      </c>
      <c r="R31" s="58">
        <v>0.48842444477668201</v>
      </c>
      <c r="S31" s="58"/>
      <c r="T31" s="58"/>
      <c r="U31" s="58">
        <v>0.29082053290491883</v>
      </c>
      <c r="V31" s="58">
        <v>0.30146687913689219</v>
      </c>
    </row>
    <row r="32" spans="2:22" ht="18" customHeight="1">
      <c r="B32" s="59" t="s">
        <v>4</v>
      </c>
      <c r="C32" s="60">
        <v>0.90927472863987746</v>
      </c>
      <c r="D32" s="60">
        <v>0.99210498631384314</v>
      </c>
      <c r="E32" s="60">
        <v>0.8105811945498862</v>
      </c>
      <c r="F32" s="60">
        <v>0.84174961999391362</v>
      </c>
      <c r="G32" s="60">
        <v>0.96205389576960831</v>
      </c>
      <c r="H32" s="60">
        <v>0.97731953352877299</v>
      </c>
      <c r="I32" s="60">
        <v>0.92084766443643495</v>
      </c>
      <c r="J32" s="60">
        <v>0.98710359684022153</v>
      </c>
      <c r="K32" s="60">
        <v>0.89487346596605533</v>
      </c>
      <c r="L32" s="60">
        <v>0.95265800801747935</v>
      </c>
      <c r="M32" s="60">
        <v>0.84184880468586198</v>
      </c>
      <c r="N32" s="60">
        <v>0.9394616345314083</v>
      </c>
      <c r="O32" s="60">
        <v>1.0435634606754884</v>
      </c>
      <c r="P32" s="60">
        <v>0.94589539021485169</v>
      </c>
      <c r="Q32" s="60">
        <v>0.87771209084819279</v>
      </c>
      <c r="R32" s="60">
        <v>0.99068106278231816</v>
      </c>
      <c r="S32" s="60"/>
      <c r="T32" s="60"/>
      <c r="U32" s="60">
        <v>0.93126253970722128</v>
      </c>
      <c r="V32" s="60">
        <v>0.95850014079767654</v>
      </c>
    </row>
    <row r="33" spans="2:22" ht="18" customHeight="1"/>
    <row r="34" spans="2:22" ht="20.100000000000001" customHeight="1">
      <c r="B34" s="56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</row>
    <row r="35" spans="2:22" ht="15" customHeight="1">
      <c r="B35" s="212" t="s">
        <v>236</v>
      </c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</row>
    <row r="36" spans="2:22" ht="15" customHeight="1">
      <c r="B36" s="27"/>
    </row>
    <row r="37" spans="2:22" ht="15" hidden="1" customHeight="1"/>
    <row r="38" spans="2:22" ht="15" hidden="1" customHeight="1"/>
    <row r="39" spans="2:22" ht="15" hidden="1" customHeight="1"/>
    <row r="40" spans="2:22" ht="15" hidden="1" customHeight="1"/>
    <row r="41" spans="2:22" ht="15" hidden="1" customHeight="1"/>
    <row r="42" spans="2:22" ht="15" hidden="1" customHeight="1"/>
    <row r="43" spans="2:22" ht="15" hidden="1" customHeight="1"/>
    <row r="44" spans="2:22" ht="15" hidden="1" customHeight="1"/>
    <row r="45" spans="2:22" ht="15" hidden="1" customHeight="1"/>
    <row r="46" spans="2:22" ht="15" hidden="1" customHeight="1"/>
    <row r="47" spans="2:22" ht="15" hidden="1" customHeight="1"/>
    <row r="48" spans="2:22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idden="1"/>
    <row r="59" hidden="1"/>
    <row r="60" hidden="1"/>
    <row r="61" hidden="1"/>
    <row r="62" hidden="1"/>
    <row r="63" hidden="1"/>
    <row r="64" ht="15" customHeight="1"/>
    <row r="65" ht="15" customHeight="1"/>
    <row r="66" ht="15" customHeight="1"/>
    <row r="67" ht="15" customHeight="1"/>
    <row r="68" ht="15" customHeight="1"/>
    <row r="69" ht="15" customHeight="1"/>
  </sheetData>
  <mergeCells count="10">
    <mergeCell ref="O4:P4"/>
    <mergeCell ref="Q4:R4"/>
    <mergeCell ref="S4:T4"/>
    <mergeCell ref="U4:V4"/>
    <mergeCell ref="C4:D4"/>
    <mergeCell ref="E4:F4"/>
    <mergeCell ref="G4:H4"/>
    <mergeCell ref="I4:J4"/>
    <mergeCell ref="K4:L4"/>
    <mergeCell ref="M4:N4"/>
  </mergeCells>
  <pageMargins left="0.75" right="0.75" top="1" bottom="1" header="0" footer="0"/>
  <pageSetup paperSize="9" scale="4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D81E05"/>
    <pageSetUpPr fitToPage="1"/>
  </sheetPr>
  <dimension ref="A1:P92"/>
  <sheetViews>
    <sheetView showGridLines="0" showRowColHeaders="0" zoomScale="70" zoomScaleNormal="70" zoomScaleSheetLayoutView="50" workbookViewId="0"/>
  </sheetViews>
  <sheetFormatPr baseColWidth="10" defaultColWidth="0" defaultRowHeight="15.75" zeroHeight="1"/>
  <cols>
    <col min="1" max="1" width="11.140625" style="30" customWidth="1"/>
    <col min="2" max="2" width="66.7109375" style="30" customWidth="1"/>
    <col min="3" max="6" width="15.7109375" style="30" customWidth="1"/>
    <col min="7" max="7" width="9" style="30" customWidth="1"/>
    <col min="8" max="9" width="15.7109375" style="30" customWidth="1"/>
    <col min="10" max="10" width="9.7109375" style="30" customWidth="1"/>
    <col min="11" max="11" width="18" style="30" customWidth="1"/>
    <col min="12" max="13" width="11.42578125" style="30" customWidth="1"/>
    <col min="14" max="16" width="0" style="30" hidden="1" customWidth="1"/>
    <col min="17" max="16384" width="11.42578125" style="30" hidden="1"/>
  </cols>
  <sheetData>
    <row r="1" spans="1:13" s="2" customFormat="1" ht="15" customHeight="1">
      <c r="A1" s="29"/>
    </row>
    <row r="2" spans="1:13" s="3" customFormat="1" ht="50.1" customHeight="1">
      <c r="A2" s="29"/>
      <c r="B2" s="119" t="str">
        <f>+CONCATENATE("Consolidated Profit &amp; Loss by Business Unit - Quarterly standalone figures")</f>
        <v>Consolidated Profit &amp; Loss by Business Unit - Quarterly standalone figures</v>
      </c>
      <c r="C2" s="120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>
      <c r="A3" s="29"/>
    </row>
    <row r="4" spans="1:13">
      <c r="A4" s="29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3">
      <c r="A5" s="29"/>
      <c r="C5" s="31"/>
      <c r="D5" s="31"/>
      <c r="E5" s="31"/>
      <c r="F5" s="31"/>
      <c r="K5" s="31"/>
    </row>
    <row r="6" spans="1:13" ht="3.75" customHeight="1">
      <c r="A6" s="29"/>
      <c r="C6" s="190"/>
      <c r="D6" s="190"/>
      <c r="E6" s="190"/>
      <c r="F6" s="191"/>
      <c r="G6" s="190"/>
      <c r="H6" s="190"/>
      <c r="I6" s="190"/>
      <c r="J6" s="190"/>
      <c r="K6" s="191"/>
    </row>
    <row r="7" spans="1:13" ht="15.75" customHeight="1">
      <c r="A7" s="29"/>
      <c r="B7" s="116"/>
      <c r="C7" s="220">
        <v>2020</v>
      </c>
      <c r="D7" s="221"/>
      <c r="E7" s="221"/>
      <c r="F7" s="221"/>
      <c r="G7" s="32"/>
      <c r="H7" s="222">
        <v>2021</v>
      </c>
      <c r="I7" s="223"/>
      <c r="J7" s="76"/>
      <c r="K7" s="219" t="s">
        <v>243</v>
      </c>
    </row>
    <row r="8" spans="1:13" ht="45.75" customHeight="1">
      <c r="A8" s="29"/>
      <c r="B8" s="192" t="s">
        <v>141</v>
      </c>
      <c r="C8" s="193" t="s">
        <v>137</v>
      </c>
      <c r="D8" s="193" t="s">
        <v>138</v>
      </c>
      <c r="E8" s="193" t="s">
        <v>139</v>
      </c>
      <c r="F8" s="193" t="s">
        <v>140</v>
      </c>
      <c r="G8" s="32"/>
      <c r="H8" s="193" t="s">
        <v>137</v>
      </c>
      <c r="I8" s="193" t="s">
        <v>138</v>
      </c>
      <c r="J8" s="32"/>
      <c r="K8" s="219"/>
    </row>
    <row r="9" spans="1:13">
      <c r="A9" s="29"/>
      <c r="B9" s="194" t="s">
        <v>142</v>
      </c>
      <c r="C9" s="195"/>
      <c r="D9" s="195"/>
      <c r="E9" s="195"/>
      <c r="F9" s="195"/>
      <c r="G9" s="196"/>
      <c r="H9" s="195"/>
      <c r="I9" s="195"/>
      <c r="J9" s="197"/>
      <c r="K9" s="195"/>
    </row>
    <row r="10" spans="1:13" ht="15.6" customHeight="1">
      <c r="A10" s="29"/>
      <c r="B10" s="64" t="s">
        <v>154</v>
      </c>
      <c r="C10" s="70">
        <v>7332.7564575717297</v>
      </c>
      <c r="D10" s="70">
        <v>5944.2006361772692</v>
      </c>
      <c r="E10" s="70">
        <v>5774.4697975633026</v>
      </c>
      <c r="F10" s="70">
        <v>6367.7225343637983</v>
      </c>
      <c r="G10" s="102"/>
      <c r="H10" s="70">
        <v>7303.9677309320296</v>
      </c>
      <c r="I10" s="90">
        <v>6779.0828001440705</v>
      </c>
      <c r="J10" s="91"/>
      <c r="K10" s="92">
        <v>0.14045322745090183</v>
      </c>
    </row>
    <row r="11" spans="1:13" ht="15.6" customHeight="1">
      <c r="A11" s="29"/>
      <c r="B11" s="64" t="s">
        <v>143</v>
      </c>
      <c r="C11" s="70">
        <v>6097.4871052379003</v>
      </c>
      <c r="D11" s="70">
        <v>4885.2185273590985</v>
      </c>
      <c r="E11" s="70">
        <v>4567.2217958541023</v>
      </c>
      <c r="F11" s="70">
        <v>4932.2534574960991</v>
      </c>
      <c r="G11" s="102"/>
      <c r="H11" s="70">
        <v>5895.6557519771004</v>
      </c>
      <c r="I11" s="90">
        <v>5766.9711041092005</v>
      </c>
      <c r="J11" s="91"/>
      <c r="K11" s="92">
        <v>0.18049398851084125</v>
      </c>
    </row>
    <row r="12" spans="1:13" ht="15.6" customHeight="1">
      <c r="A12" s="29"/>
      <c r="B12" s="65" t="s">
        <v>144</v>
      </c>
      <c r="C12" s="70">
        <v>4897.51597850297</v>
      </c>
      <c r="D12" s="70">
        <v>3865.3115781624601</v>
      </c>
      <c r="E12" s="70">
        <v>3676.510633733571</v>
      </c>
      <c r="F12" s="70">
        <v>3670.4335077351989</v>
      </c>
      <c r="G12" s="102"/>
      <c r="H12" s="70">
        <v>4769.9585527515001</v>
      </c>
      <c r="I12" s="90">
        <v>4576.692465691799</v>
      </c>
      <c r="J12" s="91"/>
      <c r="K12" s="92">
        <v>0.18404231409140992</v>
      </c>
    </row>
    <row r="13" spans="1:13" ht="15.6" customHeight="1">
      <c r="A13" s="29"/>
      <c r="B13" s="65" t="s">
        <v>145</v>
      </c>
      <c r="C13" s="70">
        <v>1199.9711267349301</v>
      </c>
      <c r="D13" s="70">
        <v>1019.90694919662</v>
      </c>
      <c r="E13" s="70">
        <v>890.71116212055995</v>
      </c>
      <c r="F13" s="70">
        <v>1261.8199497608093</v>
      </c>
      <c r="G13" s="102"/>
      <c r="H13" s="70">
        <v>1125.6971992256001</v>
      </c>
      <c r="I13" s="90">
        <v>1190.2786384174199</v>
      </c>
      <c r="J13" s="91"/>
      <c r="K13" s="92">
        <v>0.16704630687632982</v>
      </c>
    </row>
    <row r="14" spans="1:13" ht="15.6" customHeight="1">
      <c r="A14" s="29"/>
      <c r="B14" s="64" t="s">
        <v>3</v>
      </c>
      <c r="C14" s="70">
        <v>126.794515384129</v>
      </c>
      <c r="D14" s="70">
        <v>143.85860051317002</v>
      </c>
      <c r="E14" s="70">
        <v>179.78212228893699</v>
      </c>
      <c r="F14" s="70">
        <v>76.097439165296919</v>
      </c>
      <c r="G14" s="102"/>
      <c r="H14" s="70">
        <v>173.328336808578</v>
      </c>
      <c r="I14" s="90">
        <v>190.669731578626</v>
      </c>
      <c r="J14" s="91"/>
      <c r="K14" s="92">
        <v>0.32539681950520921</v>
      </c>
    </row>
    <row r="15" spans="1:13" ht="15.6" customHeight="1">
      <c r="A15" s="29"/>
      <c r="B15" s="64" t="s">
        <v>4</v>
      </c>
      <c r="C15" s="71">
        <v>1.0001120015877347</v>
      </c>
      <c r="D15" s="71">
        <v>0.93126253970722128</v>
      </c>
      <c r="E15" s="71">
        <v>0.92252399182761335</v>
      </c>
      <c r="F15" s="71">
        <v>0.93376586916062654</v>
      </c>
      <c r="G15" s="102"/>
      <c r="H15" s="71">
        <v>0.94321953990721707</v>
      </c>
      <c r="I15" s="92">
        <v>0.95850014079767654</v>
      </c>
      <c r="J15" s="91"/>
      <c r="K15" s="93">
        <v>2.7237601090455255</v>
      </c>
    </row>
    <row r="16" spans="1:13" ht="15.6" customHeight="1">
      <c r="A16" s="29"/>
      <c r="B16" s="65" t="s">
        <v>6</v>
      </c>
      <c r="C16" s="71">
        <v>0.70825448682780179</v>
      </c>
      <c r="D16" s="71">
        <v>0.64044200680230245</v>
      </c>
      <c r="E16" s="71">
        <v>0.63827773708046387</v>
      </c>
      <c r="F16" s="71">
        <v>0.63535867734616613</v>
      </c>
      <c r="G16" s="102"/>
      <c r="H16" s="71">
        <v>0.662875920782522</v>
      </c>
      <c r="I16" s="92">
        <v>0.65703326166078435</v>
      </c>
      <c r="J16" s="91"/>
      <c r="K16" s="93">
        <v>1.6591254858481896</v>
      </c>
    </row>
    <row r="17" spans="1:12" ht="15.6" customHeight="1">
      <c r="A17" s="29"/>
      <c r="B17" s="65" t="s">
        <v>5</v>
      </c>
      <c r="C17" s="71">
        <v>0.29185751475993288</v>
      </c>
      <c r="D17" s="71">
        <v>0.29082053290491883</v>
      </c>
      <c r="E17" s="71">
        <v>0.28424625474714954</v>
      </c>
      <c r="F17" s="71">
        <v>0.2984071918144604</v>
      </c>
      <c r="G17" s="102"/>
      <c r="H17" s="71">
        <v>0.28034361912469508</v>
      </c>
      <c r="I17" s="92">
        <v>0.30146687913689219</v>
      </c>
      <c r="J17" s="91"/>
      <c r="K17" s="93">
        <v>1.0646346231973358</v>
      </c>
    </row>
    <row r="18" spans="1:12" ht="18.75">
      <c r="A18" s="29"/>
      <c r="B18" s="66" t="s">
        <v>146</v>
      </c>
      <c r="C18" s="67"/>
      <c r="D18" s="67"/>
      <c r="E18" s="67"/>
      <c r="F18" s="67"/>
      <c r="G18" s="102"/>
      <c r="H18" s="67"/>
      <c r="I18" s="94"/>
      <c r="J18" s="91"/>
      <c r="K18" s="94"/>
    </row>
    <row r="19" spans="1:12">
      <c r="A19" s="29"/>
      <c r="B19" s="68" t="s">
        <v>143</v>
      </c>
      <c r="C19" s="69"/>
      <c r="D19" s="69"/>
      <c r="E19" s="69"/>
      <c r="F19" s="69"/>
      <c r="G19" s="102"/>
      <c r="H19" s="69"/>
      <c r="I19" s="95"/>
      <c r="J19" s="91"/>
      <c r="K19" s="95"/>
    </row>
    <row r="20" spans="1:12">
      <c r="B20" s="64" t="s">
        <v>0</v>
      </c>
      <c r="C20" s="70">
        <v>2415.2337807499998</v>
      </c>
      <c r="D20" s="70">
        <v>1562.4800018300002</v>
      </c>
      <c r="E20" s="70">
        <v>1335.1499400999992</v>
      </c>
      <c r="F20" s="70">
        <v>1686.0083736100005</v>
      </c>
      <c r="G20" s="102"/>
      <c r="H20" s="70">
        <v>2484.98150037</v>
      </c>
      <c r="I20" s="90">
        <v>1766.5238831000001</v>
      </c>
      <c r="J20" s="91"/>
      <c r="K20" s="92">
        <v>0.13058975540872245</v>
      </c>
    </row>
    <row r="21" spans="1:12">
      <c r="A21" s="29"/>
      <c r="B21" s="64" t="s">
        <v>8</v>
      </c>
      <c r="C21" s="70">
        <v>837.99604633857996</v>
      </c>
      <c r="D21" s="70">
        <v>774.02406047359011</v>
      </c>
      <c r="E21" s="70">
        <v>761.93690939054977</v>
      </c>
      <c r="F21" s="70">
        <v>711.40132534237046</v>
      </c>
      <c r="G21" s="102"/>
      <c r="H21" s="70">
        <v>729.01007247344694</v>
      </c>
      <c r="I21" s="90">
        <v>866.54073574472307</v>
      </c>
      <c r="J21" s="91"/>
      <c r="K21" s="92">
        <v>0.11952687260719803</v>
      </c>
      <c r="L21"/>
    </row>
    <row r="22" spans="1:12">
      <c r="A22" s="29"/>
      <c r="B22" s="64" t="s">
        <v>7</v>
      </c>
      <c r="C22" s="70">
        <v>510.49916611448305</v>
      </c>
      <c r="D22" s="70">
        <v>605.34427268038678</v>
      </c>
      <c r="E22" s="70">
        <v>527.83380725631014</v>
      </c>
      <c r="F22" s="70">
        <v>454.18911307379017</v>
      </c>
      <c r="G22" s="102"/>
      <c r="H22" s="70">
        <v>454.74872527300101</v>
      </c>
      <c r="I22" s="90">
        <v>570.57177494913901</v>
      </c>
      <c r="J22" s="91"/>
      <c r="K22" s="92">
        <v>-5.7442515442129499E-2</v>
      </c>
      <c r="L22"/>
    </row>
    <row r="23" spans="1:12">
      <c r="A23"/>
      <c r="B23" s="64" t="s">
        <v>155</v>
      </c>
      <c r="C23" s="70">
        <v>473.21807476265798</v>
      </c>
      <c r="D23" s="70">
        <v>302.57537492799196</v>
      </c>
      <c r="E23" s="70">
        <v>347.35787409380021</v>
      </c>
      <c r="F23" s="70">
        <v>360.28617473660984</v>
      </c>
      <c r="G23" s="102"/>
      <c r="H23" s="70">
        <v>430.65501704100103</v>
      </c>
      <c r="I23" s="90">
        <v>307.02287918432302</v>
      </c>
      <c r="J23" s="91"/>
      <c r="K23" s="92">
        <v>1.4698830852938684E-2</v>
      </c>
      <c r="L23"/>
    </row>
    <row r="24" spans="1:12">
      <c r="A24" s="29"/>
      <c r="B24" s="64" t="s">
        <v>10</v>
      </c>
      <c r="C24" s="70">
        <v>371.12094665900702</v>
      </c>
      <c r="D24" s="70">
        <v>355.65906075808994</v>
      </c>
      <c r="E24" s="70">
        <v>361.28292049302297</v>
      </c>
      <c r="F24" s="70">
        <v>362.43070984751012</v>
      </c>
      <c r="G24" s="102"/>
      <c r="H24" s="70">
        <v>385.513089692427</v>
      </c>
      <c r="I24" s="90">
        <v>370.49563372703699</v>
      </c>
      <c r="J24" s="91"/>
      <c r="K24" s="92">
        <v>4.1715717680080429E-2</v>
      </c>
      <c r="L24"/>
    </row>
    <row r="25" spans="1:12">
      <c r="A25" s="29"/>
      <c r="B25" s="64" t="s">
        <v>9</v>
      </c>
      <c r="C25" s="70">
        <v>484.21499051384598</v>
      </c>
      <c r="D25" s="70">
        <v>402.35209048783605</v>
      </c>
      <c r="E25" s="70">
        <v>318.64233087278808</v>
      </c>
      <c r="F25" s="70">
        <v>369.41540208215974</v>
      </c>
      <c r="G25" s="102"/>
      <c r="H25" s="70">
        <v>454.573865331403</v>
      </c>
      <c r="I25" s="90">
        <v>892.42166452509707</v>
      </c>
      <c r="J25" s="91"/>
      <c r="K25" s="92">
        <v>1.2180117504623151</v>
      </c>
      <c r="L25"/>
    </row>
    <row r="26" spans="1:12">
      <c r="A26"/>
      <c r="B26" s="64" t="s">
        <v>208</v>
      </c>
      <c r="C26" s="70">
        <v>1413.5779850027998</v>
      </c>
      <c r="D26" s="70">
        <v>1496.3943798535502</v>
      </c>
      <c r="E26" s="70">
        <v>1308.82847446388</v>
      </c>
      <c r="F26" s="70">
        <v>1467.7186880970303</v>
      </c>
      <c r="G26" s="102"/>
      <c r="H26" s="70">
        <v>1586.49840000929</v>
      </c>
      <c r="I26" s="90">
        <v>1654.9424594452503</v>
      </c>
      <c r="J26" s="91"/>
      <c r="K26" s="92">
        <v>0.10595340488195162</v>
      </c>
      <c r="L26"/>
    </row>
    <row r="27" spans="1:12">
      <c r="A27"/>
      <c r="B27" s="64" t="s">
        <v>1</v>
      </c>
      <c r="C27" s="70">
        <v>219.66963364701201</v>
      </c>
      <c r="D27" s="70">
        <v>118.01253063963998</v>
      </c>
      <c r="E27" s="70">
        <v>156.00213917538804</v>
      </c>
      <c r="F27" s="70">
        <v>125.25411844005203</v>
      </c>
      <c r="G27" s="102"/>
      <c r="H27" s="70">
        <v>118.64038117999999</v>
      </c>
      <c r="I27" s="90">
        <v>128.29509059</v>
      </c>
      <c r="J27" s="91"/>
      <c r="K27" s="92">
        <v>8.7131085950174089E-2</v>
      </c>
      <c r="L27"/>
    </row>
    <row r="28" spans="1:12">
      <c r="A28"/>
      <c r="B28" s="68" t="s">
        <v>144</v>
      </c>
      <c r="C28" s="69"/>
      <c r="D28" s="69"/>
      <c r="E28" s="69"/>
      <c r="F28" s="69"/>
      <c r="G28" s="102"/>
      <c r="H28" s="69"/>
      <c r="I28" s="95"/>
      <c r="J28" s="91"/>
      <c r="K28" s="95"/>
      <c r="L28"/>
    </row>
    <row r="29" spans="1:12">
      <c r="A29" s="29"/>
      <c r="B29" s="64" t="s">
        <v>0</v>
      </c>
      <c r="C29" s="70">
        <v>1943.76157506</v>
      </c>
      <c r="D29" s="70">
        <v>1147.0497758999998</v>
      </c>
      <c r="E29" s="70">
        <v>1054.5361481899999</v>
      </c>
      <c r="F29" s="70">
        <v>1176.6449227800003</v>
      </c>
      <c r="G29" s="102"/>
      <c r="H29" s="70">
        <v>2021.7208693500002</v>
      </c>
      <c r="I29" s="90">
        <v>1228.0697781899999</v>
      </c>
      <c r="J29" s="91"/>
      <c r="K29" s="92">
        <v>7.0633379642509472E-2</v>
      </c>
      <c r="L29"/>
    </row>
    <row r="30" spans="1:12">
      <c r="B30" s="64" t="s">
        <v>8</v>
      </c>
      <c r="C30" s="70">
        <v>500.47878293501202</v>
      </c>
      <c r="D30" s="70">
        <v>501.54973012896806</v>
      </c>
      <c r="E30" s="70">
        <v>468.72796765307987</v>
      </c>
      <c r="F30" s="70">
        <v>405.12676357290002</v>
      </c>
      <c r="G30" s="102"/>
      <c r="H30" s="70">
        <v>482.15530165825902</v>
      </c>
      <c r="I30" s="90">
        <v>562.12558382701081</v>
      </c>
      <c r="J30" s="91"/>
      <c r="K30" s="92">
        <v>0.12077736276015207</v>
      </c>
      <c r="L30"/>
    </row>
    <row r="31" spans="1:12">
      <c r="A31" s="29"/>
      <c r="B31" s="64" t="s">
        <v>7</v>
      </c>
      <c r="C31" s="70">
        <v>509.64501601049102</v>
      </c>
      <c r="D31" s="70">
        <v>604.72063735985898</v>
      </c>
      <c r="E31" s="70">
        <v>527.44710724101992</v>
      </c>
      <c r="F31" s="70">
        <v>453.79882812788037</v>
      </c>
      <c r="G31" s="102"/>
      <c r="H31" s="70">
        <v>454.54945995205298</v>
      </c>
      <c r="I31" s="90">
        <v>570.28215190937703</v>
      </c>
      <c r="J31" s="91"/>
      <c r="K31" s="92">
        <v>-5.6949413204808806E-2</v>
      </c>
      <c r="L31"/>
    </row>
    <row r="32" spans="1:12">
      <c r="A32" s="29"/>
      <c r="B32" s="64" t="s">
        <v>155</v>
      </c>
      <c r="C32" s="70">
        <v>393.86603325545201</v>
      </c>
      <c r="D32" s="70">
        <v>249.18582880892501</v>
      </c>
      <c r="E32" s="70">
        <v>275.87234933235504</v>
      </c>
      <c r="F32" s="70">
        <v>284.83032870965781</v>
      </c>
      <c r="G32" s="102"/>
      <c r="H32" s="70">
        <v>340.72504685609505</v>
      </c>
      <c r="I32" s="90">
        <v>224.07940775304399</v>
      </c>
      <c r="J32" s="91"/>
      <c r="K32" s="92">
        <v>-0.10075380761372489</v>
      </c>
      <c r="L32"/>
    </row>
    <row r="33" spans="1:12">
      <c r="A33"/>
      <c r="B33" s="64" t="s">
        <v>10</v>
      </c>
      <c r="C33" s="70">
        <v>310.72252057448003</v>
      </c>
      <c r="D33" s="70">
        <v>298.19694030622594</v>
      </c>
      <c r="E33" s="70">
        <v>308.73378994520203</v>
      </c>
      <c r="F33" s="70">
        <v>306.51167485348208</v>
      </c>
      <c r="G33" s="102"/>
      <c r="H33" s="70">
        <v>326.27171226072005</v>
      </c>
      <c r="I33" s="90">
        <v>314.54277552212091</v>
      </c>
      <c r="J33" s="91"/>
      <c r="K33" s="92">
        <v>5.4815569868386364E-2</v>
      </c>
      <c r="L33"/>
    </row>
    <row r="34" spans="1:12">
      <c r="A34" s="29"/>
      <c r="B34" s="64" t="s">
        <v>9</v>
      </c>
      <c r="C34" s="70">
        <v>342.64536380101799</v>
      </c>
      <c r="D34" s="70">
        <v>301.47590931629293</v>
      </c>
      <c r="E34" s="70">
        <v>225.87780637358219</v>
      </c>
      <c r="F34" s="70">
        <v>280.55436879996705</v>
      </c>
      <c r="G34" s="102"/>
      <c r="H34" s="70">
        <v>355.94687775526</v>
      </c>
      <c r="I34" s="90">
        <v>802.64967171655007</v>
      </c>
      <c r="J34" s="91"/>
      <c r="K34" s="92">
        <v>1.6624006990702915</v>
      </c>
      <c r="L34"/>
    </row>
    <row r="35" spans="1:12">
      <c r="A35" s="29"/>
      <c r="B35" s="64" t="s">
        <v>208</v>
      </c>
      <c r="C35" s="70">
        <v>1304.78662362455</v>
      </c>
      <c r="D35" s="70">
        <v>1376.7520037481499</v>
      </c>
      <c r="E35" s="70">
        <v>1209.1411370560199</v>
      </c>
      <c r="F35" s="70">
        <v>1242.1944080747999</v>
      </c>
      <c r="G35" s="102"/>
      <c r="H35" s="70">
        <v>1418.9645577030701</v>
      </c>
      <c r="I35" s="90">
        <v>1536.54461505166</v>
      </c>
      <c r="J35" s="91"/>
      <c r="K35" s="92">
        <v>0.11606492009343827</v>
      </c>
      <c r="L35"/>
    </row>
    <row r="36" spans="1:12">
      <c r="A36"/>
      <c r="B36" s="64" t="s">
        <v>1</v>
      </c>
      <c r="C36" s="70">
        <v>219.66963364701201</v>
      </c>
      <c r="D36" s="70">
        <v>118.01253063963998</v>
      </c>
      <c r="E36" s="70">
        <v>156.00213917538804</v>
      </c>
      <c r="F36" s="70">
        <v>125.25411844005203</v>
      </c>
      <c r="G36" s="102"/>
      <c r="H36" s="70">
        <v>118.64038117999999</v>
      </c>
      <c r="I36" s="90">
        <v>128.29509059</v>
      </c>
      <c r="J36" s="91"/>
      <c r="K36" s="92">
        <v>8.7131085950174089E-2</v>
      </c>
      <c r="L36"/>
    </row>
    <row r="37" spans="1:12">
      <c r="A37"/>
      <c r="B37" s="68" t="s">
        <v>145</v>
      </c>
      <c r="C37" s="69"/>
      <c r="D37" s="69"/>
      <c r="E37" s="69"/>
      <c r="F37" s="69"/>
      <c r="G37" s="102"/>
      <c r="H37" s="69"/>
      <c r="I37" s="95"/>
      <c r="J37" s="91"/>
      <c r="K37" s="95"/>
      <c r="L37"/>
    </row>
    <row r="38" spans="1:12">
      <c r="A38"/>
      <c r="B38" s="64" t="s">
        <v>0</v>
      </c>
      <c r="C38" s="70">
        <v>471.47220568999995</v>
      </c>
      <c r="D38" s="70">
        <v>415.43022593000006</v>
      </c>
      <c r="E38" s="70">
        <v>280.61379191000015</v>
      </c>
      <c r="F38" s="70">
        <v>509.36345082999992</v>
      </c>
      <c r="G38" s="102"/>
      <c r="H38" s="70">
        <v>463.26063101999995</v>
      </c>
      <c r="I38" s="90">
        <v>538.45410491000007</v>
      </c>
      <c r="J38" s="91"/>
      <c r="K38" s="92">
        <v>0.29613608086554954</v>
      </c>
      <c r="L38"/>
    </row>
    <row r="39" spans="1:12">
      <c r="A39" s="29"/>
      <c r="B39" s="64" t="s">
        <v>8</v>
      </c>
      <c r="C39" s="70">
        <v>337.51726340356799</v>
      </c>
      <c r="D39" s="70">
        <v>272.47433034461892</v>
      </c>
      <c r="E39" s="70">
        <v>293.20894173747206</v>
      </c>
      <c r="F39" s="70">
        <v>306.27456176947112</v>
      </c>
      <c r="G39" s="102"/>
      <c r="H39" s="70">
        <v>246.854770815188</v>
      </c>
      <c r="I39" s="90">
        <v>304.41515191770702</v>
      </c>
      <c r="J39" s="91"/>
      <c r="K39" s="92">
        <v>0.11722506678955821</v>
      </c>
      <c r="L39"/>
    </row>
    <row r="40" spans="1:12">
      <c r="B40" s="64" t="s">
        <v>7</v>
      </c>
      <c r="C40" s="70">
        <v>0.85415010399150193</v>
      </c>
      <c r="D40" s="70">
        <v>0.62363532052671811</v>
      </c>
      <c r="E40" s="70">
        <v>0.38670001528837994</v>
      </c>
      <c r="F40" s="70">
        <v>0.39028494590883001</v>
      </c>
      <c r="G40" s="102"/>
      <c r="H40" s="70">
        <v>0.199265320948008</v>
      </c>
      <c r="I40" s="90">
        <v>0.28962303976748704</v>
      </c>
      <c r="J40" s="91"/>
      <c r="K40" s="92">
        <v>-0.53558910113866964</v>
      </c>
      <c r="L40"/>
    </row>
    <row r="41" spans="1:12">
      <c r="A41" s="29"/>
      <c r="B41" s="64" t="s">
        <v>155</v>
      </c>
      <c r="C41" s="70">
        <v>79.352041507205996</v>
      </c>
      <c r="D41" s="70">
        <v>53.389546119066011</v>
      </c>
      <c r="E41" s="70">
        <v>71.485524761448971</v>
      </c>
      <c r="F41" s="70">
        <v>75.455846026947995</v>
      </c>
      <c r="G41" s="102"/>
      <c r="H41" s="70">
        <v>89.929970184906296</v>
      </c>
      <c r="I41" s="90">
        <v>82.943471431278709</v>
      </c>
      <c r="J41" s="91"/>
      <c r="K41" s="92">
        <v>0.55355266078313137</v>
      </c>
      <c r="L41"/>
    </row>
    <row r="42" spans="1:12">
      <c r="A42" s="29"/>
      <c r="B42" s="64" t="s">
        <v>10</v>
      </c>
      <c r="C42" s="70">
        <v>60.398426084527799</v>
      </c>
      <c r="D42" s="70">
        <v>57.4621204518632</v>
      </c>
      <c r="E42" s="70">
        <v>52.549130547817001</v>
      </c>
      <c r="F42" s="70">
        <v>55.919034994029005</v>
      </c>
      <c r="G42" s="102"/>
      <c r="H42" s="70">
        <v>59.241377431706198</v>
      </c>
      <c r="I42" s="90">
        <v>55.952858204917803</v>
      </c>
      <c r="J42" s="91"/>
      <c r="K42" s="92">
        <v>-2.6265342021440482E-2</v>
      </c>
    </row>
    <row r="43" spans="1:12">
      <c r="A43"/>
      <c r="B43" s="64" t="s">
        <v>9</v>
      </c>
      <c r="C43" s="70">
        <v>141.56962671282801</v>
      </c>
      <c r="D43" s="70">
        <v>100.87618117154298</v>
      </c>
      <c r="E43" s="70">
        <v>92.764524499205038</v>
      </c>
      <c r="F43" s="70">
        <v>88.861033282194001</v>
      </c>
      <c r="G43" s="102"/>
      <c r="H43" s="70">
        <v>98.626987576143705</v>
      </c>
      <c r="I43" s="90">
        <v>89.771992808544297</v>
      </c>
      <c r="J43" s="91"/>
      <c r="K43" s="92">
        <v>-0.11007740612341062</v>
      </c>
    </row>
    <row r="44" spans="1:12">
      <c r="A44" s="29"/>
      <c r="B44" s="64" t="s">
        <v>204</v>
      </c>
      <c r="C44" s="70">
        <v>108.79136137824899</v>
      </c>
      <c r="D44" s="70">
        <v>119.64237610540299</v>
      </c>
      <c r="E44" s="70">
        <v>99.687337407861008</v>
      </c>
      <c r="F44" s="70">
        <v>225.52428002222803</v>
      </c>
      <c r="G44" s="102"/>
      <c r="H44" s="70">
        <v>167.53384230621501</v>
      </c>
      <c r="I44" s="90">
        <v>118.397844393594</v>
      </c>
      <c r="J44" s="91"/>
      <c r="K44" s="92">
        <v>-1.0402097921497119E-2</v>
      </c>
    </row>
    <row r="45" spans="1:12">
      <c r="A45"/>
      <c r="B45" s="64" t="s">
        <v>1</v>
      </c>
      <c r="C45" s="70" t="s">
        <v>136</v>
      </c>
      <c r="D45" s="70" t="s">
        <v>136</v>
      </c>
      <c r="E45" s="70" t="s">
        <v>136</v>
      </c>
      <c r="F45" s="70" t="s">
        <v>136</v>
      </c>
      <c r="G45" s="102"/>
      <c r="H45" s="70" t="s">
        <v>136</v>
      </c>
      <c r="I45" s="90" t="s">
        <v>136</v>
      </c>
      <c r="J45" s="91"/>
      <c r="K45" s="90" t="s">
        <v>136</v>
      </c>
    </row>
    <row r="46" spans="1:12">
      <c r="A46"/>
      <c r="B46" s="68" t="s">
        <v>3</v>
      </c>
      <c r="C46" s="69"/>
      <c r="D46" s="69"/>
      <c r="E46" s="69"/>
      <c r="F46" s="69"/>
      <c r="G46" s="102"/>
      <c r="H46" s="69"/>
      <c r="I46" s="95"/>
      <c r="J46" s="91"/>
      <c r="K46" s="95"/>
    </row>
    <row r="47" spans="1:12">
      <c r="A47"/>
      <c r="B47" s="64" t="s">
        <v>0</v>
      </c>
      <c r="C47" s="70">
        <v>103.18856138269601</v>
      </c>
      <c r="D47" s="70">
        <v>117.96509553907799</v>
      </c>
      <c r="E47" s="70">
        <v>112.58443330163303</v>
      </c>
      <c r="F47" s="70">
        <v>119.60688422672297</v>
      </c>
      <c r="G47" s="102"/>
      <c r="H47" s="70">
        <v>108.29247753404501</v>
      </c>
      <c r="I47" s="90">
        <v>97.744514359760998</v>
      </c>
      <c r="J47" s="91"/>
      <c r="K47" s="92">
        <v>-0.17141156108010419</v>
      </c>
    </row>
    <row r="48" spans="1:12">
      <c r="A48"/>
      <c r="B48" s="64" t="s">
        <v>8</v>
      </c>
      <c r="C48" s="70">
        <v>28.796739747660901</v>
      </c>
      <c r="D48" s="70">
        <v>31.508605044072596</v>
      </c>
      <c r="E48" s="70">
        <v>20.803006919132095</v>
      </c>
      <c r="F48" s="70">
        <v>20.381334677225411</v>
      </c>
      <c r="G48" s="102"/>
      <c r="H48" s="70">
        <v>14.3216589052734</v>
      </c>
      <c r="I48" s="90">
        <v>22.009756665309297</v>
      </c>
      <c r="J48" s="91"/>
      <c r="K48" s="92">
        <v>-0.30146838825383748</v>
      </c>
    </row>
    <row r="49" spans="1:11">
      <c r="A49" s="29"/>
      <c r="B49" s="64" t="s">
        <v>7</v>
      </c>
      <c r="C49" s="70">
        <v>23.981969172862101</v>
      </c>
      <c r="D49" s="70">
        <v>29.255774143749399</v>
      </c>
      <c r="E49" s="70">
        <v>12.68788187858641</v>
      </c>
      <c r="F49" s="70">
        <v>10.38474189869379</v>
      </c>
      <c r="G49" s="102"/>
      <c r="H49" s="70">
        <v>27.561730054311401</v>
      </c>
      <c r="I49" s="90">
        <v>23.228041472393496</v>
      </c>
      <c r="J49" s="91"/>
      <c r="K49" s="92">
        <v>-0.20603565784102656</v>
      </c>
    </row>
    <row r="50" spans="1:11">
      <c r="B50" s="64" t="s">
        <v>155</v>
      </c>
      <c r="C50" s="70">
        <v>4.9528560768232204</v>
      </c>
      <c r="D50" s="70">
        <v>18.04177073117248</v>
      </c>
      <c r="E50" s="70">
        <v>8.3877907261414002</v>
      </c>
      <c r="F50" s="70">
        <v>-0.28318304131839866</v>
      </c>
      <c r="G50" s="102"/>
      <c r="H50" s="70">
        <v>3.4239843825995901</v>
      </c>
      <c r="I50" s="90">
        <v>10.57013783752901</v>
      </c>
      <c r="J50" s="91"/>
      <c r="K50" s="92">
        <v>-0.4141296885418248</v>
      </c>
    </row>
    <row r="51" spans="1:11">
      <c r="A51" s="29"/>
      <c r="B51" s="64" t="s">
        <v>10</v>
      </c>
      <c r="C51" s="70">
        <v>13.0539407027364</v>
      </c>
      <c r="D51" s="70">
        <v>14.254371531147401</v>
      </c>
      <c r="E51" s="70">
        <v>15.773737485009693</v>
      </c>
      <c r="F51" s="70">
        <v>15.436219586032507</v>
      </c>
      <c r="G51" s="102"/>
      <c r="H51" s="70">
        <v>17.576356440123703</v>
      </c>
      <c r="I51" s="90">
        <v>10.210458143833694</v>
      </c>
      <c r="J51" s="91"/>
      <c r="K51" s="92">
        <v>-0.28369636489951888</v>
      </c>
    </row>
    <row r="52" spans="1:11">
      <c r="A52" s="29"/>
      <c r="B52" s="64" t="s">
        <v>9</v>
      </c>
      <c r="C52" s="70">
        <v>23.1474573306499</v>
      </c>
      <c r="D52" s="70">
        <v>20.466752661360104</v>
      </c>
      <c r="E52" s="70">
        <v>11.075248377453093</v>
      </c>
      <c r="F52" s="70">
        <v>15.007438941338208</v>
      </c>
      <c r="G52" s="102"/>
      <c r="H52" s="70">
        <v>10.112473376847399</v>
      </c>
      <c r="I52" s="90">
        <v>9.6623323262370011</v>
      </c>
      <c r="J52" s="91"/>
      <c r="K52" s="92">
        <v>-0.52790105562379441</v>
      </c>
    </row>
    <row r="53" spans="1:11">
      <c r="A53"/>
      <c r="B53" s="64" t="s">
        <v>208</v>
      </c>
      <c r="C53" s="70">
        <v>-29.419716487789199</v>
      </c>
      <c r="D53" s="70">
        <v>-22.283915584671103</v>
      </c>
      <c r="E53" s="70">
        <v>31.715245530142301</v>
      </c>
      <c r="F53" s="70">
        <v>36.839808665577195</v>
      </c>
      <c r="G53" s="102"/>
      <c r="H53" s="70">
        <v>32.442537376305403</v>
      </c>
      <c r="I53" s="90">
        <v>50.328328335984786</v>
      </c>
      <c r="J53" s="91"/>
      <c r="K53" s="92" t="s">
        <v>136</v>
      </c>
    </row>
    <row r="54" spans="1:11">
      <c r="A54" s="29"/>
      <c r="B54" s="64" t="s">
        <v>1</v>
      </c>
      <c r="C54" s="70">
        <v>-11.9216690734726</v>
      </c>
      <c r="D54" s="70">
        <v>-1.3776242001505992</v>
      </c>
      <c r="E54" s="70">
        <v>-4.2239206481776996</v>
      </c>
      <c r="F54" s="70">
        <v>-3.0787382624836006</v>
      </c>
      <c r="G54" s="102"/>
      <c r="H54" s="70">
        <v>-2.0791431916245902</v>
      </c>
      <c r="I54" s="90">
        <v>0.16243468308855014</v>
      </c>
      <c r="J54" s="91"/>
      <c r="K54" s="92">
        <v>1.1179092840201219</v>
      </c>
    </row>
    <row r="55" spans="1:11">
      <c r="A55"/>
      <c r="B55" s="64" t="s">
        <v>147</v>
      </c>
      <c r="C55" s="70">
        <v>-28.985623468037744</v>
      </c>
      <c r="D55" s="70">
        <v>-63.972229352588272</v>
      </c>
      <c r="E55" s="70">
        <v>-29.021301280983323</v>
      </c>
      <c r="F55" s="70">
        <v>-138.19706752649117</v>
      </c>
      <c r="G55" s="102"/>
      <c r="H55" s="70">
        <v>-38.323738069303317</v>
      </c>
      <c r="I55" s="90">
        <v>-33.246272245510852</v>
      </c>
      <c r="J55" s="91"/>
      <c r="K55" s="92">
        <v>0.480301490475324</v>
      </c>
    </row>
    <row r="56" spans="1:11">
      <c r="A56"/>
      <c r="B56" s="68" t="s">
        <v>4</v>
      </c>
      <c r="C56" s="69"/>
      <c r="D56" s="69"/>
      <c r="E56" s="69"/>
      <c r="F56" s="69"/>
      <c r="G56" s="103"/>
      <c r="H56" s="69"/>
      <c r="I56" s="95"/>
      <c r="J56" s="91"/>
      <c r="K56" s="95"/>
    </row>
    <row r="57" spans="1:11">
      <c r="A57"/>
      <c r="B57" s="64" t="s">
        <v>0</v>
      </c>
      <c r="C57" s="71">
        <v>0.96525167809136059</v>
      </c>
      <c r="D57" s="71">
        <v>0.90927472863987746</v>
      </c>
      <c r="E57" s="71">
        <v>0.89900540319107081</v>
      </c>
      <c r="F57" s="71">
        <v>0.90466026581828085</v>
      </c>
      <c r="G57" s="103"/>
      <c r="H57" s="71">
        <v>0.93299937487995688</v>
      </c>
      <c r="I57" s="92">
        <v>0.99210498631384314</v>
      </c>
      <c r="J57" s="91"/>
      <c r="K57" s="93">
        <v>8.2830257673965679</v>
      </c>
    </row>
    <row r="58" spans="1:11">
      <c r="A58"/>
      <c r="B58" s="64" t="s">
        <v>8</v>
      </c>
      <c r="C58" s="71">
        <v>0.95046682447824438</v>
      </c>
      <c r="D58" s="71">
        <v>0.8105811945498862</v>
      </c>
      <c r="E58" s="71">
        <v>0.82001714198748843</v>
      </c>
      <c r="F58" s="71">
        <v>0.90342602979295283</v>
      </c>
      <c r="G58" s="103"/>
      <c r="H58" s="71">
        <v>0.88200315706220633</v>
      </c>
      <c r="I58" s="92">
        <v>0.84174961999391362</v>
      </c>
      <c r="J58" s="91"/>
      <c r="K58" s="93">
        <v>3.1168425444027426</v>
      </c>
    </row>
    <row r="59" spans="1:11">
      <c r="B59" s="64" t="s">
        <v>7</v>
      </c>
      <c r="C59" s="71">
        <v>1.0170395745978036</v>
      </c>
      <c r="D59" s="71">
        <v>0.96205389576960831</v>
      </c>
      <c r="E59" s="71">
        <v>0.94653845934429393</v>
      </c>
      <c r="F59" s="71">
        <v>0.97525574990903263</v>
      </c>
      <c r="G59" s="103"/>
      <c r="H59" s="71">
        <v>0.96648136721666345</v>
      </c>
      <c r="I59" s="92">
        <v>0.97731953352877299</v>
      </c>
      <c r="J59" s="91"/>
      <c r="K59" s="93">
        <v>1.5265637759164674</v>
      </c>
    </row>
    <row r="60" spans="1:11">
      <c r="A60" s="29"/>
      <c r="B60" s="64" t="s">
        <v>155</v>
      </c>
      <c r="C60" s="71">
        <v>1.0152650188042451</v>
      </c>
      <c r="D60" s="71">
        <v>0.92084766443643495</v>
      </c>
      <c r="E60" s="71">
        <v>1.0276933978457026</v>
      </c>
      <c r="F60" s="71">
        <v>0.98998760298170807</v>
      </c>
      <c r="G60" s="103"/>
      <c r="H60" s="71">
        <v>1.0473918473405526</v>
      </c>
      <c r="I60" s="92">
        <v>0.98710359684022153</v>
      </c>
      <c r="J60" s="91"/>
      <c r="K60" s="93">
        <v>6.6255932403786577</v>
      </c>
    </row>
    <row r="61" spans="1:11">
      <c r="B61" s="64" t="s">
        <v>10</v>
      </c>
      <c r="C61" s="71">
        <v>0.97314226740576282</v>
      </c>
      <c r="D61" s="71">
        <v>0.89487346596605533</v>
      </c>
      <c r="E61" s="71">
        <v>0.9109160655621944</v>
      </c>
      <c r="F61" s="71">
        <v>0.96669622341815231</v>
      </c>
      <c r="G61" s="103"/>
      <c r="H61" s="71">
        <v>0.89363554202733009</v>
      </c>
      <c r="I61" s="92">
        <v>0.95265800801747935</v>
      </c>
      <c r="J61" s="91"/>
      <c r="K61" s="93">
        <v>5.7784542051424026</v>
      </c>
    </row>
    <row r="62" spans="1:11">
      <c r="A62" s="29"/>
      <c r="B62" s="64" t="s">
        <v>9</v>
      </c>
      <c r="C62" s="71">
        <v>0.90924701377985173</v>
      </c>
      <c r="D62" s="71">
        <v>0.84184880468586198</v>
      </c>
      <c r="E62" s="71">
        <v>0.9586925422918513</v>
      </c>
      <c r="F62" s="71">
        <v>0.90937064022158887</v>
      </c>
      <c r="G62" s="103"/>
      <c r="H62" s="71">
        <v>0.92989814396763104</v>
      </c>
      <c r="I62" s="92">
        <v>0.9394616345314083</v>
      </c>
      <c r="J62" s="91"/>
      <c r="K62" s="93">
        <v>9.7612829845546312</v>
      </c>
    </row>
    <row r="63" spans="1:11">
      <c r="A63" s="29"/>
      <c r="B63" s="64" t="s">
        <v>208</v>
      </c>
      <c r="C63" s="71">
        <v>1.0930413966793207</v>
      </c>
      <c r="D63" s="71">
        <v>1.0435634606754884</v>
      </c>
      <c r="E63" s="71">
        <v>0.95329121057451738</v>
      </c>
      <c r="F63" s="71">
        <v>0.9487089780454423</v>
      </c>
      <c r="G63" s="103"/>
      <c r="H63" s="71">
        <v>0.95087118264217696</v>
      </c>
      <c r="I63" s="92">
        <v>0.94589539021485169</v>
      </c>
      <c r="J63" s="91"/>
      <c r="K63" s="93">
        <v>-9.7668070460636756</v>
      </c>
    </row>
    <row r="64" spans="1:11">
      <c r="A64" s="29"/>
      <c r="B64" s="64" t="s">
        <v>1</v>
      </c>
      <c r="C64" s="71">
        <v>1.1018086381775094</v>
      </c>
      <c r="D64" s="71">
        <v>0.87771209084819279</v>
      </c>
      <c r="E64" s="71">
        <v>0.94651507354005782</v>
      </c>
      <c r="F64" s="71">
        <v>0.9791106139683825</v>
      </c>
      <c r="G64" s="103"/>
      <c r="H64" s="71">
        <v>1.0027414698476231</v>
      </c>
      <c r="I64" s="92">
        <v>0.99068106278231816</v>
      </c>
      <c r="J64" s="91"/>
      <c r="K64" s="93">
        <v>11.296897193412537</v>
      </c>
    </row>
    <row r="65" spans="1:11">
      <c r="A65" s="29"/>
      <c r="B65" s="68" t="s">
        <v>6</v>
      </c>
      <c r="C65" s="69"/>
      <c r="D65" s="69"/>
      <c r="E65" s="69"/>
      <c r="F65" s="69"/>
      <c r="G65" s="103"/>
      <c r="H65" s="69"/>
      <c r="I65" s="95"/>
      <c r="J65" s="91"/>
      <c r="K65" s="95"/>
    </row>
    <row r="66" spans="1:11">
      <c r="A66"/>
      <c r="B66" s="64" t="s">
        <v>0</v>
      </c>
      <c r="C66" s="71">
        <v>0.73694185949527446</v>
      </c>
      <c r="D66" s="71">
        <v>0.67585175790539875</v>
      </c>
      <c r="E66" s="71">
        <v>0.67822919016115701</v>
      </c>
      <c r="F66" s="71">
        <v>0.67316773773923499</v>
      </c>
      <c r="G66" s="103"/>
      <c r="H66" s="71">
        <v>0.70650294005447445</v>
      </c>
      <c r="I66" s="92">
        <v>0.71992598554288278</v>
      </c>
      <c r="J66" s="91"/>
      <c r="K66" s="93">
        <v>4.4074227637484036</v>
      </c>
    </row>
    <row r="67" spans="1:11">
      <c r="A67"/>
      <c r="B67" s="64" t="s">
        <v>8</v>
      </c>
      <c r="C67" s="71">
        <v>0.6032610866794349</v>
      </c>
      <c r="D67" s="71">
        <v>0.44825490683571284</v>
      </c>
      <c r="E67" s="71">
        <v>0.45052696948100041</v>
      </c>
      <c r="F67" s="71">
        <v>0.51453414250769802</v>
      </c>
      <c r="G67" s="103"/>
      <c r="H67" s="71">
        <v>0.51734906610904396</v>
      </c>
      <c r="I67" s="92">
        <v>0.49911387516618655</v>
      </c>
      <c r="J67" s="91"/>
      <c r="K67" s="93">
        <v>5.0858968330473706</v>
      </c>
    </row>
    <row r="68" spans="1:11">
      <c r="A68"/>
      <c r="B68" s="64" t="s">
        <v>7</v>
      </c>
      <c r="C68" s="71">
        <v>0.71772637239138481</v>
      </c>
      <c r="D68" s="71">
        <v>0.63065832439774439</v>
      </c>
      <c r="E68" s="71">
        <v>0.60489564375829052</v>
      </c>
      <c r="F68" s="71">
        <v>0.64003281623491226</v>
      </c>
      <c r="G68" s="103"/>
      <c r="H68" s="71">
        <v>0.64078498864907907</v>
      </c>
      <c r="I68" s="92">
        <v>0.67048843080694276</v>
      </c>
      <c r="J68" s="91"/>
      <c r="K68" s="93">
        <v>3.9830106409198374</v>
      </c>
    </row>
    <row r="69" spans="1:11">
      <c r="A69"/>
      <c r="B69" s="64" t="s">
        <v>155</v>
      </c>
      <c r="C69" s="71">
        <v>0.76111134886416476</v>
      </c>
      <c r="D69" s="71">
        <v>0.66865858470550976</v>
      </c>
      <c r="E69" s="71">
        <v>0.7533093673821909</v>
      </c>
      <c r="F69" s="71">
        <v>0.68700674478599089</v>
      </c>
      <c r="G69" s="103"/>
      <c r="H69" s="71">
        <v>0.73443523682136602</v>
      </c>
      <c r="I69" s="92">
        <v>0.69521097999440451</v>
      </c>
      <c r="J69" s="91"/>
      <c r="K69" s="93">
        <v>2.6552395288894748</v>
      </c>
    </row>
    <row r="70" spans="1:11">
      <c r="A70" s="29"/>
      <c r="B70" s="64" t="s">
        <v>10</v>
      </c>
      <c r="C70" s="71">
        <v>0.61851522681922821</v>
      </c>
      <c r="D70" s="71">
        <v>0.46290433570322076</v>
      </c>
      <c r="E70" s="71">
        <v>0.55468323511535567</v>
      </c>
      <c r="F70" s="71">
        <v>0.56534513446782531</v>
      </c>
      <c r="G70" s="103"/>
      <c r="H70" s="71">
        <v>0.57282535113510269</v>
      </c>
      <c r="I70" s="92">
        <v>0.59781483760917009</v>
      </c>
      <c r="J70" s="91"/>
      <c r="K70" s="93">
        <v>13.491050190594933</v>
      </c>
    </row>
    <row r="71" spans="1:11">
      <c r="B71" s="64" t="s">
        <v>9</v>
      </c>
      <c r="C71" s="71">
        <v>0.61696160736054872</v>
      </c>
      <c r="D71" s="71">
        <v>0.60519448761083727</v>
      </c>
      <c r="E71" s="71">
        <v>0.68158436815628554</v>
      </c>
      <c r="F71" s="71">
        <v>0.65445497786745732</v>
      </c>
      <c r="G71" s="103"/>
      <c r="H71" s="71">
        <v>0.70539902987325054</v>
      </c>
      <c r="I71" s="92">
        <v>0.72359658754188438</v>
      </c>
      <c r="J71" s="91"/>
      <c r="K71" s="93">
        <v>11.840209993104711</v>
      </c>
    </row>
    <row r="72" spans="1:11">
      <c r="A72" s="29"/>
      <c r="B72" s="64" t="s">
        <v>208</v>
      </c>
      <c r="C72" s="71">
        <v>0.75918216507924952</v>
      </c>
      <c r="D72" s="71">
        <v>0.74953890641663989</v>
      </c>
      <c r="E72" s="71">
        <v>0.66918098805624338</v>
      </c>
      <c r="F72" s="71">
        <v>0.63658392809918907</v>
      </c>
      <c r="G72" s="103"/>
      <c r="H72" s="71">
        <v>0.67437931561795217</v>
      </c>
      <c r="I72" s="92">
        <v>0.63006714192472058</v>
      </c>
      <c r="J72" s="91"/>
      <c r="K72" s="93">
        <v>-11.947176449191932</v>
      </c>
    </row>
    <row r="73" spans="1:11">
      <c r="A73"/>
      <c r="B73" s="64" t="s">
        <v>1</v>
      </c>
      <c r="C73" s="71">
        <v>0.67045343275918345</v>
      </c>
      <c r="D73" s="71">
        <v>0.43171257468665641</v>
      </c>
      <c r="E73" s="71">
        <v>0.50489717239628573</v>
      </c>
      <c r="F73" s="71">
        <v>0.50085706383448236</v>
      </c>
      <c r="G73" s="103"/>
      <c r="H73" s="71">
        <v>0.51619515149089279</v>
      </c>
      <c r="I73" s="92">
        <v>0.50225661800563615</v>
      </c>
      <c r="J73" s="91"/>
      <c r="K73" s="93">
        <v>7.054404331897973</v>
      </c>
    </row>
    <row r="74" spans="1:11">
      <c r="A74" s="29"/>
      <c r="B74" s="68" t="s">
        <v>5</v>
      </c>
      <c r="C74" s="69"/>
      <c r="D74" s="69"/>
      <c r="E74" s="69"/>
      <c r="F74" s="69"/>
      <c r="G74" s="103"/>
      <c r="H74" s="69"/>
      <c r="I74" s="95"/>
      <c r="J74" s="91"/>
      <c r="K74" s="95"/>
    </row>
    <row r="75" spans="1:11">
      <c r="A75" s="29"/>
      <c r="B75" s="64" t="s">
        <v>0</v>
      </c>
      <c r="C75" s="71">
        <v>0.22830981859608609</v>
      </c>
      <c r="D75" s="71">
        <v>0.23342297073447868</v>
      </c>
      <c r="E75" s="71">
        <v>0.22077621302991379</v>
      </c>
      <c r="F75" s="71">
        <v>0.23149252807904583</v>
      </c>
      <c r="G75" s="103"/>
      <c r="H75" s="71">
        <v>0.22649643482548246</v>
      </c>
      <c r="I75" s="92">
        <v>0.27217900077096041</v>
      </c>
      <c r="J75" s="91"/>
      <c r="K75" s="93">
        <v>3.8756030036481732</v>
      </c>
    </row>
    <row r="76" spans="1:11">
      <c r="A76"/>
      <c r="B76" s="64" t="s">
        <v>8</v>
      </c>
      <c r="C76" s="71">
        <v>0.34720573779880942</v>
      </c>
      <c r="D76" s="71">
        <v>0.36232628771417341</v>
      </c>
      <c r="E76" s="71">
        <v>0.36949017250648797</v>
      </c>
      <c r="F76" s="71">
        <v>0.38889188728525476</v>
      </c>
      <c r="G76" s="103"/>
      <c r="H76" s="71">
        <v>0.36465409095316237</v>
      </c>
      <c r="I76" s="92">
        <v>0.34263574482772702</v>
      </c>
      <c r="J76" s="91"/>
      <c r="K76" s="93">
        <v>-1.9690542886446394</v>
      </c>
    </row>
    <row r="77" spans="1:11">
      <c r="A77"/>
      <c r="B77" s="64" t="s">
        <v>7</v>
      </c>
      <c r="C77" s="71">
        <v>0.29931320220641883</v>
      </c>
      <c r="D77" s="71">
        <v>0.33139557137186398</v>
      </c>
      <c r="E77" s="71">
        <v>0.3416428155860034</v>
      </c>
      <c r="F77" s="71">
        <v>0.33522293367412043</v>
      </c>
      <c r="G77" s="103"/>
      <c r="H77" s="71">
        <v>0.32569637856758438</v>
      </c>
      <c r="I77" s="92">
        <v>0.30683110272183023</v>
      </c>
      <c r="J77" s="91"/>
      <c r="K77" s="93">
        <v>-2.4564468650033753</v>
      </c>
    </row>
    <row r="78" spans="1:11">
      <c r="A78"/>
      <c r="B78" s="64" t="s">
        <v>155</v>
      </c>
      <c r="C78" s="71">
        <v>0.25415366994008043</v>
      </c>
      <c r="D78" s="71">
        <v>0.25218907973092514</v>
      </c>
      <c r="E78" s="71">
        <v>0.27438403046351167</v>
      </c>
      <c r="F78" s="71">
        <v>0.30298085819571724</v>
      </c>
      <c r="G78" s="103"/>
      <c r="H78" s="71">
        <v>0.31295661051918644</v>
      </c>
      <c r="I78" s="92">
        <v>0.29189261684581708</v>
      </c>
      <c r="J78" s="91"/>
      <c r="K78" s="93">
        <v>3.970353711489194</v>
      </c>
    </row>
    <row r="79" spans="1:11">
      <c r="A79"/>
      <c r="B79" s="64" t="s">
        <v>10</v>
      </c>
      <c r="C79" s="71">
        <v>0.35462704058653455</v>
      </c>
      <c r="D79" s="71">
        <v>0.43196913026283457</v>
      </c>
      <c r="E79" s="71">
        <v>0.35623283044683879</v>
      </c>
      <c r="F79" s="71">
        <v>0.40135108895032701</v>
      </c>
      <c r="G79" s="103"/>
      <c r="H79" s="71">
        <v>0.32081019089222745</v>
      </c>
      <c r="I79" s="92">
        <v>0.35484317040830921</v>
      </c>
      <c r="J79" s="91"/>
      <c r="K79" s="93">
        <v>-7.7125959854525359</v>
      </c>
    </row>
    <row r="80" spans="1:11">
      <c r="A80" s="29"/>
      <c r="B80" s="64" t="s">
        <v>9</v>
      </c>
      <c r="C80" s="71">
        <v>0.29228540641930301</v>
      </c>
      <c r="D80" s="71">
        <v>0.23665431707502468</v>
      </c>
      <c r="E80" s="71">
        <v>0.27710817413556571</v>
      </c>
      <c r="F80" s="71">
        <v>0.25491566235413149</v>
      </c>
      <c r="G80" s="103"/>
      <c r="H80" s="71">
        <v>0.2244991140943805</v>
      </c>
      <c r="I80" s="92">
        <v>0.21586504698952394</v>
      </c>
      <c r="J80" s="91"/>
      <c r="K80" s="93">
        <v>-2.0789270085500746</v>
      </c>
    </row>
    <row r="81" spans="1:11">
      <c r="B81" s="64" t="s">
        <v>208</v>
      </c>
      <c r="C81" s="71">
        <v>0.33385923160007114</v>
      </c>
      <c r="D81" s="71">
        <v>0.29402455425884855</v>
      </c>
      <c r="E81" s="71">
        <v>0.284110222518274</v>
      </c>
      <c r="F81" s="71">
        <v>0.31212504994625323</v>
      </c>
      <c r="G81" s="103"/>
      <c r="H81" s="71">
        <v>0.27649186702422474</v>
      </c>
      <c r="I81" s="92">
        <v>0.31582824829013112</v>
      </c>
      <c r="J81" s="91"/>
      <c r="K81" s="93">
        <v>2.1803694031282572</v>
      </c>
    </row>
    <row r="82" spans="1:11">
      <c r="A82" s="29"/>
      <c r="B82" s="83" t="s">
        <v>1</v>
      </c>
      <c r="C82" s="104">
        <v>0.43135520541832595</v>
      </c>
      <c r="D82" s="104">
        <v>0.44599951616153632</v>
      </c>
      <c r="E82" s="104">
        <v>0.44161790114377203</v>
      </c>
      <c r="F82" s="104">
        <v>0.47825355013390008</v>
      </c>
      <c r="G82" s="103"/>
      <c r="H82" s="104">
        <v>0.48654631835673029</v>
      </c>
      <c r="I82" s="100">
        <v>0.48842444477668201</v>
      </c>
      <c r="J82" s="91"/>
      <c r="K82" s="105">
        <v>4.2424928615145685</v>
      </c>
    </row>
    <row r="83" spans="1:11"/>
    <row r="84" spans="1:11">
      <c r="B84" s="211" t="s">
        <v>236</v>
      </c>
    </row>
    <row r="85" spans="1:11">
      <c r="B85" s="27"/>
    </row>
    <row r="86" spans="1:11"/>
    <row r="87" spans="1:11"/>
    <row r="88" spans="1:11" hidden="1"/>
    <row r="89" spans="1:11" hidden="1"/>
    <row r="90" spans="1:11" hidden="1"/>
    <row r="91" spans="1:11" hidden="1"/>
    <row r="92" spans="1:11" hidden="1"/>
  </sheetData>
  <dataConsolidate/>
  <mergeCells count="3">
    <mergeCell ref="K7:K8"/>
    <mergeCell ref="C7:F7"/>
    <mergeCell ref="H7:I7"/>
  </mergeCells>
  <pageMargins left="0.52" right="0.31" top="0.98425196850393704" bottom="0.98425196850393704" header="0" footer="0"/>
  <pageSetup paperSize="9" scale="4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81E05"/>
    <pageSetUpPr fitToPage="1"/>
  </sheetPr>
  <dimension ref="A1:AN87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1.140625" customWidth="1"/>
    <col min="2" max="2" width="66.7109375" customWidth="1"/>
    <col min="3" max="4" width="15.7109375" customWidth="1"/>
    <col min="5" max="5" width="17" bestFit="1" customWidth="1"/>
    <col min="6" max="6" width="15.7109375" customWidth="1"/>
    <col min="7" max="7" width="1.7109375" customWidth="1"/>
    <col min="8" max="9" width="15.7109375" customWidth="1"/>
    <col min="10" max="10" width="1.7109375" customWidth="1"/>
    <col min="11" max="11" width="17" bestFit="1" customWidth="1"/>
    <col min="12" max="12" width="2.85546875" customWidth="1"/>
    <col min="13" max="14" width="15.7109375" customWidth="1"/>
    <col min="15" max="15" width="17" bestFit="1" customWidth="1"/>
    <col min="16" max="16" width="15.7109375" customWidth="1"/>
    <col min="17" max="17" width="1.7109375" customWidth="1"/>
    <col min="18" max="19" width="15.7109375" customWidth="1"/>
    <col min="20" max="20" width="1.7109375" customWidth="1"/>
    <col min="21" max="21" width="15.42578125" bestFit="1" customWidth="1"/>
    <col min="22" max="22" width="11.42578125" customWidth="1"/>
    <col min="23" max="40" width="0" hidden="1" customWidth="1"/>
    <col min="41" max="16384" width="11.42578125" hidden="1"/>
  </cols>
  <sheetData>
    <row r="1" spans="1:22" ht="15" customHeight="1">
      <c r="A1" s="29"/>
      <c r="B1" s="2"/>
      <c r="C1" s="2"/>
      <c r="D1" s="2"/>
      <c r="E1" s="2"/>
      <c r="F1" s="2"/>
      <c r="G1" s="2"/>
      <c r="H1" s="2"/>
      <c r="I1" s="2"/>
      <c r="J1" s="2"/>
    </row>
    <row r="2" spans="1:22" ht="49.5" customHeight="1">
      <c r="B2" s="119" t="str">
        <f>+Index!B17</f>
        <v>Premiums and attributable result by Country</v>
      </c>
      <c r="C2" s="120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22" ht="15" customHeight="1"/>
    <row r="4" spans="1:22" ht="15" customHeight="1"/>
    <row r="5" spans="1:22" ht="15" customHeight="1"/>
    <row r="6" spans="1:22" ht="3.75" customHeight="1"/>
    <row r="7" spans="1:22"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</row>
    <row r="8" spans="1:22" ht="15.75">
      <c r="C8" s="72" t="s">
        <v>177</v>
      </c>
      <c r="D8" s="73"/>
      <c r="E8" s="73"/>
      <c r="F8" s="74"/>
      <c r="G8" s="75"/>
      <c r="H8" s="73"/>
      <c r="I8" s="73"/>
      <c r="J8" s="73"/>
      <c r="K8" s="74"/>
      <c r="L8" s="30"/>
      <c r="M8" s="72" t="s">
        <v>148</v>
      </c>
      <c r="N8" s="73"/>
      <c r="O8" s="73"/>
      <c r="P8" s="74"/>
      <c r="Q8" s="75"/>
      <c r="R8" s="73"/>
      <c r="S8" s="73"/>
      <c r="T8" s="73"/>
      <c r="U8" s="74"/>
    </row>
    <row r="9" spans="1:22" ht="39.75" customHeight="1">
      <c r="B9" s="117" t="s">
        <v>165</v>
      </c>
      <c r="C9" s="72">
        <v>2020</v>
      </c>
      <c r="D9" s="73"/>
      <c r="E9" s="73"/>
      <c r="F9" s="74"/>
      <c r="G9" s="32"/>
      <c r="H9" s="72">
        <v>2021</v>
      </c>
      <c r="I9" s="72"/>
      <c r="J9" s="76"/>
      <c r="K9" s="219" t="s">
        <v>244</v>
      </c>
      <c r="L9" s="30"/>
      <c r="M9" s="84">
        <v>2020</v>
      </c>
      <c r="N9" s="73"/>
      <c r="O9" s="73"/>
      <c r="P9" s="74"/>
      <c r="Q9" s="32"/>
      <c r="R9" s="75">
        <v>2021</v>
      </c>
      <c r="S9" s="75"/>
      <c r="T9" s="76"/>
      <c r="U9" s="219" t="s">
        <v>243</v>
      </c>
    </row>
    <row r="10" spans="1:22" ht="15.75">
      <c r="B10" s="192" t="s">
        <v>141</v>
      </c>
      <c r="C10" s="193" t="s">
        <v>232</v>
      </c>
      <c r="D10" s="193" t="s">
        <v>233</v>
      </c>
      <c r="E10" s="193" t="s">
        <v>234</v>
      </c>
      <c r="F10" s="193" t="s">
        <v>235</v>
      </c>
      <c r="G10" s="32"/>
      <c r="H10" s="193" t="s">
        <v>232</v>
      </c>
      <c r="I10" s="193" t="s">
        <v>233</v>
      </c>
      <c r="J10" s="32"/>
      <c r="K10" s="219"/>
      <c r="L10" s="30"/>
      <c r="M10" s="192" t="s">
        <v>178</v>
      </c>
      <c r="N10" s="193" t="s">
        <v>179</v>
      </c>
      <c r="O10" s="193" t="s">
        <v>180</v>
      </c>
      <c r="P10" s="193" t="s">
        <v>181</v>
      </c>
      <c r="Q10" s="32"/>
      <c r="R10" s="192" t="s">
        <v>178</v>
      </c>
      <c r="S10" s="193" t="s">
        <v>179</v>
      </c>
      <c r="T10" s="32"/>
      <c r="U10" s="219"/>
    </row>
    <row r="11" spans="1:22" ht="15.75"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</row>
    <row r="12" spans="1:22" ht="15.75">
      <c r="B12" s="68" t="s">
        <v>0</v>
      </c>
      <c r="C12" s="82">
        <v>2415.2337807499998</v>
      </c>
      <c r="D12" s="82">
        <v>3977.71378258</v>
      </c>
      <c r="E12" s="82">
        <v>5312.8637226799992</v>
      </c>
      <c r="F12" s="82">
        <v>6998.8720962899997</v>
      </c>
      <c r="G12" s="76"/>
      <c r="H12" s="82">
        <v>2484.98150037</v>
      </c>
      <c r="I12" s="214">
        <v>4251.5053834700002</v>
      </c>
      <c r="J12" s="97"/>
      <c r="K12" s="98">
        <v>6.8831398098335564E-2</v>
      </c>
      <c r="L12" s="31"/>
      <c r="M12" s="82">
        <v>2415.2337807499998</v>
      </c>
      <c r="N12" s="82">
        <v>1562.4800018300002</v>
      </c>
      <c r="O12" s="82">
        <v>1335.1499400999992</v>
      </c>
      <c r="P12" s="82">
        <v>1686.0083736100005</v>
      </c>
      <c r="Q12" s="76"/>
      <c r="R12" s="82">
        <v>2484.98150037</v>
      </c>
      <c r="S12" s="214">
        <v>1766.5238831000001</v>
      </c>
      <c r="T12" s="97"/>
      <c r="U12" s="98">
        <v>0.13058975540872245</v>
      </c>
    </row>
    <row r="13" spans="1:22" ht="15.75">
      <c r="B13" s="64" t="s">
        <v>166</v>
      </c>
      <c r="C13" s="70">
        <v>2384.5179495899997</v>
      </c>
      <c r="D13" s="70">
        <v>3910.8207902099998</v>
      </c>
      <c r="E13" s="70">
        <v>5210.8885248800007</v>
      </c>
      <c r="F13" s="70">
        <v>6862.0697838599999</v>
      </c>
      <c r="G13" s="31"/>
      <c r="H13" s="70">
        <v>2454.1310950900001</v>
      </c>
      <c r="I13" s="90">
        <v>4186.1114637199998</v>
      </c>
      <c r="J13" s="96"/>
      <c r="K13" s="92">
        <v>7.0392045117264934E-2</v>
      </c>
      <c r="L13" s="31"/>
      <c r="M13" s="70">
        <v>2384.5179495899997</v>
      </c>
      <c r="N13" s="70">
        <v>1526.3028406200001</v>
      </c>
      <c r="O13" s="70">
        <v>1300.0677346700008</v>
      </c>
      <c r="P13" s="70">
        <v>1651.1812589799993</v>
      </c>
      <c r="Q13" s="31"/>
      <c r="R13" s="70">
        <v>2454.1310950900001</v>
      </c>
      <c r="S13" s="90">
        <v>1731.9803686299997</v>
      </c>
      <c r="T13" s="96"/>
      <c r="U13" s="92">
        <v>0.1347553857178509</v>
      </c>
    </row>
    <row r="14" spans="1:22" ht="15.75">
      <c r="B14" s="64" t="s">
        <v>157</v>
      </c>
      <c r="C14" s="70">
        <v>30.71583116</v>
      </c>
      <c r="D14" s="70">
        <v>66.892992370000002</v>
      </c>
      <c r="E14" s="70">
        <v>101.97519779999999</v>
      </c>
      <c r="F14" s="70">
        <v>136.80231243</v>
      </c>
      <c r="G14" s="31"/>
      <c r="H14" s="70">
        <v>30.85040528</v>
      </c>
      <c r="I14" s="90">
        <v>65.393919750000109</v>
      </c>
      <c r="J14" s="96"/>
      <c r="K14" s="92">
        <v>-2.2410009881277091E-2</v>
      </c>
      <c r="L14" s="31"/>
      <c r="M14" s="70">
        <v>30.71583116</v>
      </c>
      <c r="N14" s="70">
        <v>36.177161210000001</v>
      </c>
      <c r="O14" s="70">
        <v>35.082205429999988</v>
      </c>
      <c r="P14" s="70">
        <v>34.827114630000011</v>
      </c>
      <c r="Q14" s="31"/>
      <c r="R14" s="70">
        <v>30.85040528</v>
      </c>
      <c r="S14" s="90">
        <v>34.543514470000105</v>
      </c>
      <c r="T14" s="96"/>
      <c r="U14" s="92">
        <v>-4.5156852703752998E-2</v>
      </c>
    </row>
    <row r="15" spans="1:22" ht="15.75">
      <c r="B15" s="78"/>
      <c r="C15" s="38"/>
      <c r="D15" s="38"/>
      <c r="E15" s="38"/>
      <c r="F15" s="38"/>
      <c r="G15" s="31"/>
      <c r="H15" s="38"/>
      <c r="I15" s="215"/>
      <c r="J15" s="96"/>
      <c r="K15" s="99"/>
      <c r="L15" s="31"/>
      <c r="M15" s="38"/>
      <c r="N15" s="38"/>
      <c r="O15" s="38"/>
      <c r="P15" s="38"/>
      <c r="Q15" s="31"/>
      <c r="R15" s="38"/>
      <c r="S15" s="215"/>
      <c r="T15" s="96"/>
      <c r="U15" s="99"/>
    </row>
    <row r="16" spans="1:22" ht="15.75">
      <c r="B16" s="68" t="s">
        <v>8</v>
      </c>
      <c r="C16" s="82">
        <v>837.99604633857996</v>
      </c>
      <c r="D16" s="82">
        <v>1612.0201068121701</v>
      </c>
      <c r="E16" s="82">
        <v>2373.9570162027198</v>
      </c>
      <c r="F16" s="82">
        <v>3085.3583415450903</v>
      </c>
      <c r="G16" s="76"/>
      <c r="H16" s="82">
        <v>729.01007247344694</v>
      </c>
      <c r="I16" s="214">
        <v>1595.55080821817</v>
      </c>
      <c r="J16" s="97"/>
      <c r="K16" s="98">
        <v>-1.0216559039433273E-2</v>
      </c>
      <c r="L16" s="31"/>
      <c r="M16" s="82">
        <v>837.99604633857996</v>
      </c>
      <c r="N16" s="82">
        <v>774.02406047359011</v>
      </c>
      <c r="O16" s="82">
        <v>761.93690939054977</v>
      </c>
      <c r="P16" s="82">
        <v>711.40132534237046</v>
      </c>
      <c r="Q16" s="76"/>
      <c r="R16" s="82">
        <v>729.01007247344694</v>
      </c>
      <c r="S16" s="214">
        <v>866.54073574472307</v>
      </c>
      <c r="T16" s="97"/>
      <c r="U16" s="98">
        <v>0.11952687260719803</v>
      </c>
    </row>
    <row r="17" spans="2:21" ht="15.75">
      <c r="B17" s="80"/>
      <c r="C17" s="38"/>
      <c r="D17" s="38"/>
      <c r="E17" s="38"/>
      <c r="F17" s="38"/>
      <c r="G17" s="31"/>
      <c r="H17" s="38"/>
      <c r="I17" s="215"/>
      <c r="J17" s="96"/>
      <c r="K17" s="99"/>
      <c r="L17" s="31"/>
      <c r="M17" s="38"/>
      <c r="N17" s="38"/>
      <c r="O17" s="38"/>
      <c r="P17" s="38"/>
      <c r="Q17" s="31"/>
      <c r="R17" s="38"/>
      <c r="S17" s="215"/>
      <c r="T17" s="96"/>
      <c r="U17" s="99"/>
    </row>
    <row r="18" spans="2:21" ht="15.75">
      <c r="B18" s="68" t="s">
        <v>9</v>
      </c>
      <c r="C18" s="82">
        <v>484.21499051384598</v>
      </c>
      <c r="D18" s="82">
        <v>886.56708100168203</v>
      </c>
      <c r="E18" s="82">
        <v>1205.2094118744701</v>
      </c>
      <c r="F18" s="82">
        <v>1574.6248139566299</v>
      </c>
      <c r="G18" s="76"/>
      <c r="H18" s="82">
        <v>454.573865331403</v>
      </c>
      <c r="I18" s="214">
        <v>1346.9955298565001</v>
      </c>
      <c r="J18" s="97"/>
      <c r="K18" s="98">
        <v>0.51933853480619419</v>
      </c>
      <c r="L18" s="31"/>
      <c r="M18" s="82">
        <v>484.21499051384598</v>
      </c>
      <c r="N18" s="82">
        <v>402.35209048783605</v>
      </c>
      <c r="O18" s="82">
        <v>318.64233087278808</v>
      </c>
      <c r="P18" s="82">
        <v>369.41540208215974</v>
      </c>
      <c r="Q18" s="76"/>
      <c r="R18" s="82">
        <v>454.573865331403</v>
      </c>
      <c r="S18" s="214">
        <v>892.42166452509707</v>
      </c>
      <c r="T18" s="97"/>
      <c r="U18" s="98">
        <v>1.2180117504623151</v>
      </c>
    </row>
    <row r="19" spans="2:21" ht="15.75">
      <c r="B19" s="64" t="s">
        <v>167</v>
      </c>
      <c r="C19" s="70">
        <v>258.39766766509803</v>
      </c>
      <c r="D19" s="70">
        <v>449.85544365999499</v>
      </c>
      <c r="E19" s="70">
        <v>601.47273460456404</v>
      </c>
      <c r="F19" s="70">
        <v>771.21516256880795</v>
      </c>
      <c r="G19" s="31"/>
      <c r="H19" s="70">
        <v>254.78560488895999</v>
      </c>
      <c r="I19" s="90">
        <v>932.66090750216904</v>
      </c>
      <c r="J19" s="96"/>
      <c r="K19" s="92">
        <v>1.0732457962809114</v>
      </c>
      <c r="L19" s="31"/>
      <c r="M19" s="70">
        <v>258.39766766509803</v>
      </c>
      <c r="N19" s="70">
        <v>191.45777599489696</v>
      </c>
      <c r="O19" s="70">
        <v>151.61729094456905</v>
      </c>
      <c r="P19" s="70">
        <v>169.74242796424392</v>
      </c>
      <c r="Q19" s="31"/>
      <c r="R19" s="70">
        <v>254.78560488895999</v>
      </c>
      <c r="S19" s="90">
        <v>677.87530261320899</v>
      </c>
      <c r="T19" s="96"/>
      <c r="U19" s="92" t="s">
        <v>136</v>
      </c>
    </row>
    <row r="20" spans="2:21" ht="15.75">
      <c r="B20" s="64" t="s">
        <v>168</v>
      </c>
      <c r="C20" s="70">
        <v>58.482390154339804</v>
      </c>
      <c r="D20" s="70">
        <v>123.561382445212</v>
      </c>
      <c r="E20" s="70">
        <v>154.875976095189</v>
      </c>
      <c r="F20" s="70">
        <v>212.24168756970698</v>
      </c>
      <c r="G20" s="31"/>
      <c r="H20" s="70">
        <v>49.766994057628203</v>
      </c>
      <c r="I20" s="90">
        <v>104.489018357494</v>
      </c>
      <c r="J20" s="96"/>
      <c r="K20" s="92">
        <v>-0.15435537957156495</v>
      </c>
      <c r="L20" s="31"/>
      <c r="M20" s="70">
        <v>58.482390154339804</v>
      </c>
      <c r="N20" s="70">
        <v>65.078992290872208</v>
      </c>
      <c r="O20" s="70">
        <v>31.314593649976999</v>
      </c>
      <c r="P20" s="70">
        <v>57.36571147451798</v>
      </c>
      <c r="Q20" s="31"/>
      <c r="R20" s="70">
        <v>49.766994057628203</v>
      </c>
      <c r="S20" s="90">
        <v>54.722024299865801</v>
      </c>
      <c r="T20" s="96"/>
      <c r="U20" s="92">
        <v>-0.15914456610999253</v>
      </c>
    </row>
    <row r="21" spans="2:21" ht="15.75">
      <c r="B21" s="64" t="s">
        <v>169</v>
      </c>
      <c r="C21" s="70">
        <v>94.109148009227397</v>
      </c>
      <c r="D21" s="70">
        <v>174.569152817603</v>
      </c>
      <c r="E21" s="70">
        <v>246.580584464753</v>
      </c>
      <c r="F21" s="70">
        <v>324.79495970878401</v>
      </c>
      <c r="G21" s="31"/>
      <c r="H21" s="70">
        <v>77.338475338047701</v>
      </c>
      <c r="I21" s="90">
        <v>158.97023995871601</v>
      </c>
      <c r="J21" s="96"/>
      <c r="K21" s="92">
        <v>-8.9356639515718872E-2</v>
      </c>
      <c r="L21" s="31"/>
      <c r="M21" s="70">
        <v>94.109148009227397</v>
      </c>
      <c r="N21" s="70">
        <v>80.460004808375601</v>
      </c>
      <c r="O21" s="70">
        <v>72.011431647150005</v>
      </c>
      <c r="P21" s="70">
        <v>78.214375244031004</v>
      </c>
      <c r="Q21" s="31"/>
      <c r="R21" s="70">
        <v>77.338475338047701</v>
      </c>
      <c r="S21" s="90">
        <v>81.631764620668307</v>
      </c>
      <c r="T21" s="96"/>
      <c r="U21" s="92">
        <v>1.456325804458229E-2</v>
      </c>
    </row>
    <row r="22" spans="2:21" ht="15.75">
      <c r="B22" s="64" t="s">
        <v>158</v>
      </c>
      <c r="C22" s="70">
        <v>26.866127546100401</v>
      </c>
      <c r="D22" s="70">
        <v>41.830029302312703</v>
      </c>
      <c r="E22" s="70">
        <v>58.445796783082201</v>
      </c>
      <c r="F22" s="70">
        <v>72.747013130275093</v>
      </c>
      <c r="G22" s="31"/>
      <c r="H22" s="70">
        <v>24.717102323999601</v>
      </c>
      <c r="I22" s="90">
        <v>40.710035839485599</v>
      </c>
      <c r="J22" s="96"/>
      <c r="K22" s="92">
        <v>-2.6774866800420374E-2</v>
      </c>
      <c r="L22" s="31"/>
      <c r="M22" s="70">
        <v>26.866127546100401</v>
      </c>
      <c r="N22" s="70">
        <v>14.963901756212302</v>
      </c>
      <c r="O22" s="70">
        <v>16.615767480769499</v>
      </c>
      <c r="P22" s="70">
        <v>14.301216347192891</v>
      </c>
      <c r="Q22" s="31"/>
      <c r="R22" s="70">
        <v>24.717102323999601</v>
      </c>
      <c r="S22" s="90">
        <v>15.992933515485998</v>
      </c>
      <c r="T22" s="96"/>
      <c r="U22" s="92">
        <v>6.8767609948153466E-2</v>
      </c>
    </row>
    <row r="23" spans="2:21" ht="15.75">
      <c r="B23" s="101" t="s">
        <v>209</v>
      </c>
      <c r="C23" s="90">
        <v>20.3081892126696</v>
      </c>
      <c r="D23" s="90">
        <v>39.120327628501698</v>
      </c>
      <c r="E23" s="90">
        <v>59.258974182672098</v>
      </c>
      <c r="F23" s="90">
        <v>77.817019696315612</v>
      </c>
      <c r="G23" s="96"/>
      <c r="H23" s="90">
        <v>18.6035222909479</v>
      </c>
      <c r="I23" s="90">
        <v>38.508929114326698</v>
      </c>
      <c r="J23" s="96"/>
      <c r="K23" s="92">
        <v>-1.5628665485141725E-2</v>
      </c>
      <c r="L23" s="96"/>
      <c r="M23" s="90">
        <v>20.3081892126696</v>
      </c>
      <c r="N23" s="90">
        <v>18.812138415832099</v>
      </c>
      <c r="O23" s="90">
        <v>20.1386465541704</v>
      </c>
      <c r="P23" s="90">
        <v>18.558045513643513</v>
      </c>
      <c r="Q23" s="96"/>
      <c r="R23" s="90">
        <v>18.6035222909479</v>
      </c>
      <c r="S23" s="90">
        <v>19.905406823378797</v>
      </c>
      <c r="T23" s="96"/>
      <c r="U23" s="92">
        <v>5.811505228063895E-2</v>
      </c>
    </row>
    <row r="24" spans="2:21" ht="15.75">
      <c r="B24" s="80"/>
      <c r="C24" s="38"/>
      <c r="D24" s="38"/>
      <c r="E24" s="38"/>
      <c r="F24" s="38"/>
      <c r="G24" s="31"/>
      <c r="H24" s="38"/>
      <c r="I24" s="215"/>
      <c r="J24" s="96"/>
      <c r="K24" s="99"/>
      <c r="L24" s="31"/>
      <c r="M24" s="38"/>
      <c r="N24" s="38"/>
      <c r="O24" s="38"/>
      <c r="P24" s="38"/>
      <c r="Q24" s="31"/>
      <c r="R24" s="38"/>
      <c r="S24" s="215"/>
      <c r="T24" s="96"/>
      <c r="U24" s="99"/>
    </row>
    <row r="25" spans="2:21" ht="15.75">
      <c r="B25" s="68" t="s">
        <v>10</v>
      </c>
      <c r="C25" s="82">
        <v>371.12094665900702</v>
      </c>
      <c r="D25" s="82">
        <v>726.78000741709695</v>
      </c>
      <c r="E25" s="82">
        <v>1088.0629279101199</v>
      </c>
      <c r="F25" s="82">
        <v>1450.49363775763</v>
      </c>
      <c r="G25" s="76"/>
      <c r="H25" s="82">
        <v>385.513089692427</v>
      </c>
      <c r="I25" s="214">
        <v>756.00872341946399</v>
      </c>
      <c r="J25" s="97"/>
      <c r="K25" s="98">
        <v>4.0216730928307937E-2</v>
      </c>
      <c r="L25" s="31"/>
      <c r="M25" s="82">
        <v>371.12094665900702</v>
      </c>
      <c r="N25" s="82">
        <v>355.65906075808994</v>
      </c>
      <c r="O25" s="82">
        <v>361.28292049302297</v>
      </c>
      <c r="P25" s="82">
        <v>362.43070984751012</v>
      </c>
      <c r="Q25" s="76"/>
      <c r="R25" s="82">
        <v>385.513089692427</v>
      </c>
      <c r="S25" s="214">
        <v>370.49563372703699</v>
      </c>
      <c r="T25" s="97"/>
      <c r="U25" s="98">
        <v>4.1715717680080429E-2</v>
      </c>
    </row>
    <row r="26" spans="2:21" ht="15.75">
      <c r="B26" s="64" t="s">
        <v>159</v>
      </c>
      <c r="C26" s="70">
        <v>86.944789995699807</v>
      </c>
      <c r="D26" s="70">
        <v>149.576840732221</v>
      </c>
      <c r="E26" s="70">
        <v>230.69871587550099</v>
      </c>
      <c r="F26" s="70">
        <v>293.01479667105599</v>
      </c>
      <c r="G26" s="31"/>
      <c r="H26" s="70">
        <v>102.543698852402</v>
      </c>
      <c r="I26" s="90">
        <v>183.94547999669899</v>
      </c>
      <c r="J26" s="96"/>
      <c r="K26" s="92">
        <v>0.22977246408089494</v>
      </c>
      <c r="L26" s="31"/>
      <c r="M26" s="70">
        <v>86.944789995699807</v>
      </c>
      <c r="N26" s="70">
        <v>62.632050736521194</v>
      </c>
      <c r="O26" s="70">
        <v>81.121875143279993</v>
      </c>
      <c r="P26" s="70">
        <v>62.316080795554996</v>
      </c>
      <c r="Q26" s="31"/>
      <c r="R26" s="70">
        <v>102.543698852402</v>
      </c>
      <c r="S26" s="90">
        <v>81.40178114429699</v>
      </c>
      <c r="T26" s="96"/>
      <c r="U26" s="92">
        <v>0.29968251377774274</v>
      </c>
    </row>
    <row r="27" spans="2:21" ht="15.75">
      <c r="B27" s="64" t="s">
        <v>170</v>
      </c>
      <c r="C27" s="70">
        <v>128.32632797022001</v>
      </c>
      <c r="D27" s="70">
        <v>252.8612244576</v>
      </c>
      <c r="E27" s="70">
        <v>380.53080727024997</v>
      </c>
      <c r="F27" s="70">
        <v>507.30848228347998</v>
      </c>
      <c r="G27" s="31"/>
      <c r="H27" s="70">
        <v>122.13693327748</v>
      </c>
      <c r="I27" s="90">
        <v>242.63979879614999</v>
      </c>
      <c r="J27" s="96"/>
      <c r="K27" s="92">
        <v>-4.0423064799181778E-2</v>
      </c>
      <c r="L27" s="31"/>
      <c r="M27" s="70">
        <v>128.32632797022001</v>
      </c>
      <c r="N27" s="70">
        <v>124.53489648738</v>
      </c>
      <c r="O27" s="70">
        <v>127.66958281264996</v>
      </c>
      <c r="P27" s="70">
        <v>126.77767501323001</v>
      </c>
      <c r="Q27" s="31"/>
      <c r="R27" s="70">
        <v>122.13693327748</v>
      </c>
      <c r="S27" s="90">
        <v>120.50286551866999</v>
      </c>
      <c r="T27" s="96"/>
      <c r="U27" s="92">
        <v>-3.2376715944181941E-2</v>
      </c>
    </row>
    <row r="28" spans="2:21" ht="15.75">
      <c r="B28" s="64" t="s">
        <v>160</v>
      </c>
      <c r="C28" s="70">
        <v>45.474796959179997</v>
      </c>
      <c r="D28" s="70">
        <v>78.947596739999994</v>
      </c>
      <c r="E28" s="70">
        <v>106.78950398560301</v>
      </c>
      <c r="F28" s="70">
        <v>140.812678651288</v>
      </c>
      <c r="G28" s="31"/>
      <c r="H28" s="70">
        <v>47.530164483213703</v>
      </c>
      <c r="I28" s="90">
        <v>88.508847933423013</v>
      </c>
      <c r="J28" s="96"/>
      <c r="K28" s="92">
        <v>0.1211088315317731</v>
      </c>
      <c r="L28" s="31"/>
      <c r="M28" s="70">
        <v>45.474796959179997</v>
      </c>
      <c r="N28" s="70">
        <v>33.472799780819997</v>
      </c>
      <c r="O28" s="70">
        <v>27.841907245603011</v>
      </c>
      <c r="P28" s="70">
        <v>34.023174665684991</v>
      </c>
      <c r="Q28" s="31"/>
      <c r="R28" s="70">
        <v>47.530164483213703</v>
      </c>
      <c r="S28" s="90">
        <v>40.97868345020931</v>
      </c>
      <c r="T28" s="96"/>
      <c r="U28" s="92">
        <v>0.22423829851514854</v>
      </c>
    </row>
    <row r="29" spans="2:21" ht="15.75">
      <c r="B29" s="64" t="s">
        <v>161</v>
      </c>
      <c r="C29" s="70">
        <v>47.772130542701404</v>
      </c>
      <c r="D29" s="70">
        <v>137.15871592463</v>
      </c>
      <c r="E29" s="70">
        <v>215.89755289077399</v>
      </c>
      <c r="F29" s="70">
        <v>311.59196510863501</v>
      </c>
      <c r="G29" s="31"/>
      <c r="H29" s="70">
        <v>62.794139339308501</v>
      </c>
      <c r="I29" s="90">
        <v>139.79370451147099</v>
      </c>
      <c r="J29" s="96"/>
      <c r="K29" s="92">
        <v>1.9211236916864553E-2</v>
      </c>
      <c r="L29" s="31"/>
      <c r="M29" s="70">
        <v>47.772130542701404</v>
      </c>
      <c r="N29" s="70">
        <v>89.386585381928597</v>
      </c>
      <c r="O29" s="70">
        <v>78.738836966143992</v>
      </c>
      <c r="P29" s="70">
        <v>95.694412217861014</v>
      </c>
      <c r="Q29" s="31"/>
      <c r="R29" s="70">
        <v>62.794139339308501</v>
      </c>
      <c r="S29" s="90">
        <v>76.999565172162491</v>
      </c>
      <c r="T29" s="96"/>
      <c r="U29" s="92">
        <v>-0.13857806690835298</v>
      </c>
    </row>
    <row r="30" spans="2:21" ht="15.75">
      <c r="B30" s="101" t="s">
        <v>210</v>
      </c>
      <c r="C30" s="90">
        <v>31.720417607790001</v>
      </c>
      <c r="D30" s="90">
        <v>49.468503443383597</v>
      </c>
      <c r="E30" s="90">
        <v>71.582107033845787</v>
      </c>
      <c r="F30" s="90">
        <v>91.426638218531991</v>
      </c>
      <c r="G30" s="96"/>
      <c r="H30" s="90">
        <v>23.684071219388102</v>
      </c>
      <c r="I30" s="90">
        <v>47.754831723605299</v>
      </c>
      <c r="J30" s="96"/>
      <c r="K30" s="92">
        <v>-3.4641672993798653E-2</v>
      </c>
      <c r="L30" s="96"/>
      <c r="M30" s="90">
        <v>31.720417607790001</v>
      </c>
      <c r="N30" s="90">
        <v>17.748085835593596</v>
      </c>
      <c r="O30" s="90">
        <v>22.113603590462191</v>
      </c>
      <c r="P30" s="90">
        <v>19.844531184686204</v>
      </c>
      <c r="Q30" s="96"/>
      <c r="R30" s="90">
        <v>23.684071219388102</v>
      </c>
      <c r="S30" s="90">
        <v>24.070760504217198</v>
      </c>
      <c r="T30" s="96"/>
      <c r="U30" s="92">
        <v>0.35624544118124252</v>
      </c>
    </row>
    <row r="31" spans="2:21" ht="15.75">
      <c r="B31" s="101" t="s">
        <v>211</v>
      </c>
      <c r="C31" s="90">
        <v>16.018487351239902</v>
      </c>
      <c r="D31" s="90">
        <v>30.4136373658861</v>
      </c>
      <c r="E31" s="90">
        <v>43.296827217012705</v>
      </c>
      <c r="F31" s="90">
        <v>59.973184261753602</v>
      </c>
      <c r="G31" s="96"/>
      <c r="H31" s="90">
        <v>15.061847476510099</v>
      </c>
      <c r="I31" s="90">
        <v>29.129383058726397</v>
      </c>
      <c r="J31" s="96"/>
      <c r="K31" s="92">
        <v>-4.2226264872882495E-2</v>
      </c>
      <c r="L31" s="96"/>
      <c r="M31" s="90">
        <v>16.018487351239902</v>
      </c>
      <c r="N31" s="90">
        <v>14.395150014646198</v>
      </c>
      <c r="O31" s="90">
        <v>12.883189851126605</v>
      </c>
      <c r="P31" s="90">
        <v>16.676357044740897</v>
      </c>
      <c r="Q31" s="96"/>
      <c r="R31" s="90">
        <v>15.061847476510099</v>
      </c>
      <c r="S31" s="90">
        <v>14.067535582216298</v>
      </c>
      <c r="T31" s="96"/>
      <c r="U31" s="92">
        <v>-2.2758667474571118E-2</v>
      </c>
    </row>
    <row r="32" spans="2:21" ht="15.75">
      <c r="B32" s="78"/>
      <c r="C32" s="38"/>
      <c r="D32" s="38"/>
      <c r="E32" s="38"/>
      <c r="F32" s="38"/>
      <c r="G32" s="31"/>
      <c r="H32" s="38"/>
      <c r="I32" s="215"/>
      <c r="J32" s="96"/>
      <c r="K32" s="99"/>
      <c r="L32" s="31"/>
      <c r="M32" s="38"/>
      <c r="N32" s="38"/>
      <c r="O32" s="38"/>
      <c r="P32" s="38"/>
      <c r="Q32" s="31"/>
      <c r="R32" s="38"/>
      <c r="S32" s="215"/>
      <c r="T32" s="96"/>
      <c r="U32" s="99"/>
    </row>
    <row r="33" spans="2:21" ht="15.75">
      <c r="B33" s="68" t="s">
        <v>7</v>
      </c>
      <c r="C33" s="82">
        <v>510.49916611448305</v>
      </c>
      <c r="D33" s="82">
        <v>1115.8434387948698</v>
      </c>
      <c r="E33" s="82">
        <v>1643.67724605118</v>
      </c>
      <c r="F33" s="82">
        <v>2097.8663591249701</v>
      </c>
      <c r="G33" s="76"/>
      <c r="H33" s="82">
        <v>454.74872527300101</v>
      </c>
      <c r="I33" s="214">
        <v>1025.32050022214</v>
      </c>
      <c r="J33" s="97"/>
      <c r="K33" s="98">
        <v>-8.112512510760124E-2</v>
      </c>
      <c r="L33" s="31"/>
      <c r="M33" s="82">
        <v>510.49916611448305</v>
      </c>
      <c r="N33" s="82">
        <v>605.34427268038678</v>
      </c>
      <c r="O33" s="82">
        <v>527.83380725631014</v>
      </c>
      <c r="P33" s="82">
        <v>454.18911307379017</v>
      </c>
      <c r="Q33" s="76"/>
      <c r="R33" s="82">
        <v>454.74872527300101</v>
      </c>
      <c r="S33" s="214">
        <v>570.57177494913901</v>
      </c>
      <c r="T33" s="97"/>
      <c r="U33" s="98">
        <v>-5.7442515442129499E-2</v>
      </c>
    </row>
    <row r="34" spans="2:21" ht="15.75">
      <c r="B34" s="64" t="s">
        <v>171</v>
      </c>
      <c r="C34" s="70">
        <v>448.80305301699002</v>
      </c>
      <c r="D34" s="70">
        <v>896.61506357303995</v>
      </c>
      <c r="E34" s="70">
        <v>1349.1021799269299</v>
      </c>
      <c r="F34" s="70">
        <v>1743.2792373579</v>
      </c>
      <c r="G34" s="31"/>
      <c r="H34" s="70">
        <v>396.30811948559898</v>
      </c>
      <c r="I34" s="90">
        <v>829.32052557879899</v>
      </c>
      <c r="J34" s="96"/>
      <c r="K34" s="92">
        <v>-7.5053989976557003E-2</v>
      </c>
      <c r="L34" s="31"/>
      <c r="M34" s="70">
        <v>448.80305301699002</v>
      </c>
      <c r="N34" s="70">
        <v>447.81201055604993</v>
      </c>
      <c r="O34" s="70">
        <v>452.48711635388997</v>
      </c>
      <c r="P34" s="70">
        <v>394.17705743097008</v>
      </c>
      <c r="Q34" s="31"/>
      <c r="R34" s="70">
        <v>396.30811948559898</v>
      </c>
      <c r="S34" s="90">
        <v>433.01240609320001</v>
      </c>
      <c r="T34" s="96"/>
      <c r="U34" s="92">
        <v>-3.3048699262159552E-2</v>
      </c>
    </row>
    <row r="35" spans="2:21" ht="15.75">
      <c r="B35" s="64" t="s">
        <v>162</v>
      </c>
      <c r="C35" s="70">
        <v>61.696113097492997</v>
      </c>
      <c r="D35" s="70">
        <v>219.22837522183198</v>
      </c>
      <c r="E35" s="70">
        <v>294.57506612425198</v>
      </c>
      <c r="F35" s="70">
        <v>354.587121767067</v>
      </c>
      <c r="G35" s="31"/>
      <c r="H35" s="70">
        <v>58.440605787402198</v>
      </c>
      <c r="I35" s="90">
        <v>195.99997464334601</v>
      </c>
      <c r="J35" s="96"/>
      <c r="K35" s="92">
        <v>-0.10595526493767839</v>
      </c>
      <c r="L35" s="31"/>
      <c r="M35" s="70">
        <v>61.696113097492997</v>
      </c>
      <c r="N35" s="70">
        <v>157.53226212433898</v>
      </c>
      <c r="O35" s="70">
        <v>75.346690902419994</v>
      </c>
      <c r="P35" s="70">
        <v>60.012055642815028</v>
      </c>
      <c r="Q35" s="31"/>
      <c r="R35" s="70">
        <v>58.440605787402198</v>
      </c>
      <c r="S35" s="90">
        <v>137.5593688559438</v>
      </c>
      <c r="T35" s="96"/>
      <c r="U35" s="92">
        <v>-0.12678605003863103</v>
      </c>
    </row>
    <row r="36" spans="2:21" ht="15.75">
      <c r="B36" s="78"/>
      <c r="C36" s="38"/>
      <c r="D36" s="38"/>
      <c r="E36" s="38"/>
      <c r="F36" s="38"/>
      <c r="G36" s="31"/>
      <c r="H36" s="38"/>
      <c r="I36" s="215"/>
      <c r="J36" s="96"/>
      <c r="K36" s="99"/>
      <c r="L36" s="31"/>
      <c r="M36" s="38"/>
      <c r="N36" s="38"/>
      <c r="O36" s="38"/>
      <c r="P36" s="38"/>
      <c r="Q36" s="31"/>
      <c r="R36" s="38"/>
      <c r="S36" s="215"/>
      <c r="T36" s="96"/>
      <c r="U36" s="99"/>
    </row>
    <row r="37" spans="2:21" ht="15.75">
      <c r="B37" s="68" t="s">
        <v>155</v>
      </c>
      <c r="C37" s="82">
        <v>473.21807476265798</v>
      </c>
      <c r="D37" s="82">
        <v>775.79344969064994</v>
      </c>
      <c r="E37" s="82">
        <v>1123.1513237844501</v>
      </c>
      <c r="F37" s="82">
        <v>1483.43749852106</v>
      </c>
      <c r="G37" s="76"/>
      <c r="H37" s="82">
        <v>430.65501704100103</v>
      </c>
      <c r="I37" s="214">
        <v>737.67789622532405</v>
      </c>
      <c r="J37" s="97"/>
      <c r="K37" s="98">
        <v>-4.9131058634904155E-2</v>
      </c>
      <c r="L37" s="31"/>
      <c r="M37" s="82">
        <v>473.21807476265798</v>
      </c>
      <c r="N37" s="82">
        <v>302.57537492799196</v>
      </c>
      <c r="O37" s="82">
        <v>347.35787409380021</v>
      </c>
      <c r="P37" s="82">
        <v>360.28617473660984</v>
      </c>
      <c r="Q37" s="76"/>
      <c r="R37" s="82">
        <v>430.65501704100103</v>
      </c>
      <c r="S37" s="214">
        <v>307.02287918432302</v>
      </c>
      <c r="T37" s="97"/>
      <c r="U37" s="98">
        <v>1.4698830852938684E-2</v>
      </c>
    </row>
    <row r="38" spans="2:21" ht="15.75">
      <c r="B38" s="64" t="s">
        <v>172</v>
      </c>
      <c r="C38" s="70">
        <v>103.503725232489</v>
      </c>
      <c r="D38" s="70">
        <v>181.934720244256</v>
      </c>
      <c r="E38" s="70">
        <v>249.128421079117</v>
      </c>
      <c r="F38" s="70">
        <v>325.44171591102798</v>
      </c>
      <c r="G38" s="31"/>
      <c r="H38" s="70">
        <v>80.105044264426709</v>
      </c>
      <c r="I38" s="90">
        <v>153.29319778768499</v>
      </c>
      <c r="J38" s="96"/>
      <c r="K38" s="92">
        <v>-0.1574274685893842</v>
      </c>
      <c r="L38" s="31"/>
      <c r="M38" s="70">
        <v>103.503725232489</v>
      </c>
      <c r="N38" s="70">
        <v>78.430995011766996</v>
      </c>
      <c r="O38" s="70">
        <v>67.193700834861005</v>
      </c>
      <c r="P38" s="70">
        <v>76.31329483191098</v>
      </c>
      <c r="Q38" s="31"/>
      <c r="R38" s="70">
        <v>80.105044264426709</v>
      </c>
      <c r="S38" s="90">
        <v>73.188153523258279</v>
      </c>
      <c r="T38" s="96"/>
      <c r="U38" s="92">
        <v>-6.6846550751040873E-2</v>
      </c>
    </row>
    <row r="39" spans="2:21" ht="15.75">
      <c r="B39" s="64" t="s">
        <v>173</v>
      </c>
      <c r="C39" s="70">
        <v>98.06928576</v>
      </c>
      <c r="D39" s="70">
        <v>180.65358137999999</v>
      </c>
      <c r="E39" s="70">
        <v>289.52171409000005</v>
      </c>
      <c r="F39" s="70">
        <v>391.99253232000001</v>
      </c>
      <c r="G39" s="31"/>
      <c r="H39" s="70">
        <v>66.026822239999987</v>
      </c>
      <c r="I39" s="90">
        <v>122.56988561</v>
      </c>
      <c r="J39" s="96"/>
      <c r="K39" s="92">
        <v>-0.32151975801588173</v>
      </c>
      <c r="L39" s="31"/>
      <c r="M39" s="70">
        <v>98.06928576</v>
      </c>
      <c r="N39" s="70">
        <v>82.584295619999992</v>
      </c>
      <c r="O39" s="70">
        <v>108.86813271000005</v>
      </c>
      <c r="P39" s="70">
        <v>102.47081822999996</v>
      </c>
      <c r="Q39" s="31"/>
      <c r="R39" s="70">
        <v>66.026822239999987</v>
      </c>
      <c r="S39" s="90">
        <v>56.543063370000013</v>
      </c>
      <c r="T39" s="96"/>
      <c r="U39" s="92">
        <v>-0.31532910772557826</v>
      </c>
    </row>
    <row r="40" spans="2:21" ht="15.75">
      <c r="B40" s="64" t="s">
        <v>174</v>
      </c>
      <c r="C40" s="70">
        <v>152.53013057999999</v>
      </c>
      <c r="D40" s="70">
        <v>215.10261645999998</v>
      </c>
      <c r="E40" s="70">
        <v>288.26169890999995</v>
      </c>
      <c r="F40" s="70">
        <v>361.33544020999994</v>
      </c>
      <c r="G40" s="31"/>
      <c r="H40" s="70">
        <v>159.19581135000001</v>
      </c>
      <c r="I40" s="90">
        <v>223.1630821</v>
      </c>
      <c r="J40" s="96"/>
      <c r="K40" s="92">
        <v>3.7472652693180626E-2</v>
      </c>
      <c r="L40" s="31"/>
      <c r="M40" s="70">
        <v>152.53013057999999</v>
      </c>
      <c r="N40" s="70">
        <v>62.572485879999988</v>
      </c>
      <c r="O40" s="70">
        <v>73.159082449999971</v>
      </c>
      <c r="P40" s="70">
        <v>73.073741299999995</v>
      </c>
      <c r="Q40" s="31"/>
      <c r="R40" s="70">
        <v>159.19581135000001</v>
      </c>
      <c r="S40" s="90">
        <v>63.967270749999983</v>
      </c>
      <c r="T40" s="96"/>
      <c r="U40" s="92">
        <v>2.2290705737260944E-2</v>
      </c>
    </row>
    <row r="41" spans="2:21" ht="15.75">
      <c r="B41" s="64" t="s">
        <v>163</v>
      </c>
      <c r="C41" s="70">
        <v>98.470793540000003</v>
      </c>
      <c r="D41" s="70">
        <v>166.55302306999999</v>
      </c>
      <c r="E41" s="70">
        <v>254.20286279999999</v>
      </c>
      <c r="F41" s="70">
        <v>344.70061618999995</v>
      </c>
      <c r="G41" s="31"/>
      <c r="H41" s="70">
        <v>109.70162367</v>
      </c>
      <c r="I41" s="90">
        <v>209.73843667</v>
      </c>
      <c r="J41" s="96"/>
      <c r="K41" s="92">
        <v>0.25928928099881893</v>
      </c>
      <c r="L41" s="31"/>
      <c r="M41" s="70">
        <v>98.470793540000003</v>
      </c>
      <c r="N41" s="70">
        <v>68.082229529999992</v>
      </c>
      <c r="O41" s="70">
        <v>87.649839729999997</v>
      </c>
      <c r="P41" s="70">
        <v>90.497753389999957</v>
      </c>
      <c r="Q41" s="31"/>
      <c r="R41" s="70">
        <v>109.70162367</v>
      </c>
      <c r="S41" s="90">
        <v>100.036813</v>
      </c>
      <c r="T41" s="96"/>
      <c r="U41" s="92">
        <v>0.46935277664371178</v>
      </c>
    </row>
    <row r="42" spans="2:21" ht="15.75">
      <c r="B42" s="64" t="s">
        <v>175</v>
      </c>
      <c r="C42" s="70">
        <v>5.8218411644994505</v>
      </c>
      <c r="D42" s="70">
        <v>9.9361363979114792</v>
      </c>
      <c r="E42" s="70">
        <v>14.5073340345111</v>
      </c>
      <c r="F42" s="70">
        <v>25.305910033941799</v>
      </c>
      <c r="G42" s="31"/>
      <c r="H42" s="70">
        <v>5.3626107391296003</v>
      </c>
      <c r="I42" s="90">
        <v>10.1605311094148</v>
      </c>
      <c r="J42" s="96"/>
      <c r="K42" s="92">
        <v>2.2583698785625266E-2</v>
      </c>
      <c r="L42" s="31"/>
      <c r="M42" s="70">
        <v>5.8218411644994505</v>
      </c>
      <c r="N42" s="70">
        <v>4.1142952334120286</v>
      </c>
      <c r="O42" s="70">
        <v>4.5711976365996208</v>
      </c>
      <c r="P42" s="70">
        <v>10.7985759994307</v>
      </c>
      <c r="Q42" s="31"/>
      <c r="R42" s="70">
        <v>5.3626107391296003</v>
      </c>
      <c r="S42" s="90">
        <v>4.7979203702851994</v>
      </c>
      <c r="T42" s="96"/>
      <c r="U42" s="92">
        <v>0.1661585029974218</v>
      </c>
    </row>
    <row r="43" spans="2:21" ht="15.75">
      <c r="B43" s="83" t="s">
        <v>164</v>
      </c>
      <c r="C43" s="77">
        <v>14.8222984856697</v>
      </c>
      <c r="D43" s="77">
        <v>21.613372138481299</v>
      </c>
      <c r="E43" s="77">
        <v>27.529292870825799</v>
      </c>
      <c r="F43" s="77">
        <v>34.6612838560862</v>
      </c>
      <c r="G43" s="31"/>
      <c r="H43" s="77">
        <v>10.2631047774442</v>
      </c>
      <c r="I43" s="216">
        <v>18.752762948223399</v>
      </c>
      <c r="J43" s="96"/>
      <c r="K43" s="100">
        <v>-0.13235367308393117</v>
      </c>
      <c r="L43" s="31"/>
      <c r="M43" s="77">
        <v>14.8222984856697</v>
      </c>
      <c r="N43" s="77">
        <v>6.7910736528115994</v>
      </c>
      <c r="O43" s="77">
        <v>5.9159207323444996</v>
      </c>
      <c r="P43" s="77">
        <v>7.1319909852604013</v>
      </c>
      <c r="Q43" s="31"/>
      <c r="R43" s="77">
        <v>10.2631047774442</v>
      </c>
      <c r="S43" s="216">
        <v>8.4896581707791992</v>
      </c>
      <c r="T43" s="96"/>
      <c r="U43" s="100">
        <v>0.25012017315765117</v>
      </c>
    </row>
    <row r="44" spans="2:21" ht="15.75">
      <c r="B44" s="78"/>
      <c r="C44" s="38"/>
      <c r="D44" s="38"/>
      <c r="E44" s="38"/>
      <c r="F44" s="38"/>
      <c r="G44" s="31"/>
      <c r="H44" s="38"/>
      <c r="I44" s="38"/>
      <c r="J44" s="31"/>
      <c r="K44" s="79"/>
      <c r="L44" s="31"/>
      <c r="M44" s="38"/>
      <c r="N44" s="38"/>
      <c r="O44" s="38"/>
      <c r="P44" s="38"/>
      <c r="Q44" s="31"/>
      <c r="R44" s="38"/>
      <c r="S44" s="38"/>
      <c r="T44" s="31"/>
      <c r="U44" s="79"/>
    </row>
    <row r="45" spans="2:21">
      <c r="B45" s="39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</row>
    <row r="46" spans="2:21" ht="15.75">
      <c r="C46" s="72" t="s">
        <v>177</v>
      </c>
      <c r="D46" s="73"/>
      <c r="E46" s="73"/>
      <c r="F46" s="74"/>
      <c r="G46" s="75"/>
      <c r="H46" s="73"/>
      <c r="I46" s="73"/>
      <c r="J46" s="73"/>
      <c r="K46" s="74"/>
      <c r="L46" s="30"/>
      <c r="M46" s="72" t="s">
        <v>148</v>
      </c>
      <c r="N46" s="73"/>
      <c r="O46" s="73"/>
      <c r="P46" s="74"/>
      <c r="Q46" s="75"/>
      <c r="R46" s="73"/>
      <c r="S46" s="73"/>
      <c r="T46" s="73"/>
      <c r="U46" s="74"/>
    </row>
    <row r="47" spans="2:21" ht="39.75" customHeight="1">
      <c r="B47" s="117" t="s">
        <v>176</v>
      </c>
      <c r="C47" s="72">
        <v>2020</v>
      </c>
      <c r="D47" s="73"/>
      <c r="E47" s="73"/>
      <c r="F47" s="74"/>
      <c r="G47" s="32"/>
      <c r="H47" s="72">
        <v>2021</v>
      </c>
      <c r="I47" s="72"/>
      <c r="J47" s="76"/>
      <c r="K47" s="219" t="s">
        <v>244</v>
      </c>
      <c r="L47" s="30"/>
      <c r="M47" s="84">
        <v>2020</v>
      </c>
      <c r="N47" s="73"/>
      <c r="O47" s="73"/>
      <c r="P47" s="74"/>
      <c r="Q47" s="32"/>
      <c r="R47" s="75">
        <v>2021</v>
      </c>
      <c r="S47" s="75"/>
      <c r="T47" s="76"/>
      <c r="U47" s="219" t="s">
        <v>243</v>
      </c>
    </row>
    <row r="48" spans="2:21" ht="15.75">
      <c r="B48" s="192" t="s">
        <v>141</v>
      </c>
      <c r="C48" s="193" t="s">
        <v>232</v>
      </c>
      <c r="D48" s="193" t="s">
        <v>233</v>
      </c>
      <c r="E48" s="193" t="s">
        <v>234</v>
      </c>
      <c r="F48" s="193" t="s">
        <v>235</v>
      </c>
      <c r="G48" s="32"/>
      <c r="H48" s="193" t="s">
        <v>232</v>
      </c>
      <c r="I48" s="193" t="s">
        <v>233</v>
      </c>
      <c r="J48" s="32"/>
      <c r="K48" s="219"/>
      <c r="L48" s="30"/>
      <c r="M48" s="192" t="s">
        <v>178</v>
      </c>
      <c r="N48" s="193" t="s">
        <v>179</v>
      </c>
      <c r="O48" s="193" t="s">
        <v>180</v>
      </c>
      <c r="P48" s="193" t="s">
        <v>181</v>
      </c>
      <c r="Q48" s="32"/>
      <c r="R48" s="192" t="s">
        <v>178</v>
      </c>
      <c r="S48" s="193" t="s">
        <v>179</v>
      </c>
      <c r="T48" s="32"/>
      <c r="U48" s="219"/>
    </row>
    <row r="49" spans="2:21" ht="15.75">
      <c r="B49" s="80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</row>
    <row r="50" spans="2:21" ht="15.75">
      <c r="B50" s="68" t="s">
        <v>0</v>
      </c>
      <c r="C50" s="82">
        <v>103.18856138269601</v>
      </c>
      <c r="D50" s="82">
        <v>221.153656921774</v>
      </c>
      <c r="E50" s="82">
        <v>333.73809022340703</v>
      </c>
      <c r="F50" s="82">
        <v>453.34497445013</v>
      </c>
      <c r="G50" s="76"/>
      <c r="H50" s="82">
        <v>108.29247753404501</v>
      </c>
      <c r="I50" s="214">
        <v>206.036991893806</v>
      </c>
      <c r="J50" s="97"/>
      <c r="K50" s="98">
        <v>-6.8353674266010578E-2</v>
      </c>
      <c r="L50" s="31"/>
      <c r="M50" s="82">
        <v>103.18856138269601</v>
      </c>
      <c r="N50" s="82">
        <v>117.96509553907799</v>
      </c>
      <c r="O50" s="82">
        <v>112.58443330163303</v>
      </c>
      <c r="P50" s="82">
        <v>119.60688422672297</v>
      </c>
      <c r="Q50" s="76"/>
      <c r="R50" s="82">
        <v>108.29247753404501</v>
      </c>
      <c r="S50" s="214">
        <v>97.744514359760998</v>
      </c>
      <c r="T50" s="97"/>
      <c r="U50" s="98">
        <v>-0.17141156108010419</v>
      </c>
    </row>
    <row r="51" spans="2:21" ht="15.75">
      <c r="B51" s="64" t="s">
        <v>166</v>
      </c>
      <c r="C51" s="70">
        <v>101.677171062695</v>
      </c>
      <c r="D51" s="70">
        <v>217.699242751773</v>
      </c>
      <c r="E51" s="70">
        <v>328.263160023409</v>
      </c>
      <c r="F51" s="70">
        <v>445.20564403189996</v>
      </c>
      <c r="G51" s="31"/>
      <c r="H51" s="70">
        <v>107.281225168891</v>
      </c>
      <c r="I51" s="90">
        <v>204.026438068602</v>
      </c>
      <c r="J51" s="96"/>
      <c r="K51" s="92">
        <v>-6.280593588816992E-2</v>
      </c>
      <c r="L51" s="31"/>
      <c r="M51" s="70">
        <v>101.677171062695</v>
      </c>
      <c r="N51" s="70">
        <v>116.022071689078</v>
      </c>
      <c r="O51" s="70">
        <v>110.563917271636</v>
      </c>
      <c r="P51" s="70">
        <v>116.94248400849096</v>
      </c>
      <c r="Q51" s="31"/>
      <c r="R51" s="70">
        <v>107.281225168891</v>
      </c>
      <c r="S51" s="90">
        <v>96.745212899711007</v>
      </c>
      <c r="T51" s="96"/>
      <c r="U51" s="92">
        <v>-0.16614820360238117</v>
      </c>
    </row>
    <row r="52" spans="2:21" ht="15.75">
      <c r="B52" s="64" t="s">
        <v>157</v>
      </c>
      <c r="C52" s="70">
        <v>1.5113903199999901</v>
      </c>
      <c r="D52" s="70">
        <v>3.45441416999997</v>
      </c>
      <c r="E52" s="70">
        <v>5.4749302000000295</v>
      </c>
      <c r="F52" s="70">
        <v>8.1393304182299904</v>
      </c>
      <c r="G52" s="31"/>
      <c r="H52" s="70">
        <v>1.01125236515401</v>
      </c>
      <c r="I52" s="90">
        <v>2.0105538252047701</v>
      </c>
      <c r="J52" s="96"/>
      <c r="K52" s="92">
        <v>-0.41797545799067065</v>
      </c>
      <c r="L52" s="31"/>
      <c r="M52" s="70">
        <v>1.5113903199999901</v>
      </c>
      <c r="N52" s="70">
        <v>1.9430238499999799</v>
      </c>
      <c r="O52" s="70">
        <v>2.0205160300000595</v>
      </c>
      <c r="P52" s="70">
        <v>2.6644002182299609</v>
      </c>
      <c r="Q52" s="31"/>
      <c r="R52" s="70">
        <v>1.01125236515401</v>
      </c>
      <c r="S52" s="90">
        <v>0.99930146005076015</v>
      </c>
      <c r="T52" s="96"/>
      <c r="U52" s="92">
        <v>-0.48569779004474367</v>
      </c>
    </row>
    <row r="53" spans="2:21" ht="15.75">
      <c r="B53" s="78"/>
      <c r="C53" s="38"/>
      <c r="D53" s="38"/>
      <c r="E53" s="38"/>
      <c r="F53" s="38"/>
      <c r="G53" s="31"/>
      <c r="H53" s="38"/>
      <c r="I53" s="215"/>
      <c r="J53" s="96"/>
      <c r="K53" s="99"/>
      <c r="L53" s="31"/>
      <c r="M53" s="38"/>
      <c r="N53" s="38"/>
      <c r="O53" s="38"/>
      <c r="P53" s="38"/>
      <c r="Q53" s="31"/>
      <c r="R53" s="38"/>
      <c r="S53" s="215"/>
      <c r="T53" s="96"/>
      <c r="U53" s="99"/>
    </row>
    <row r="54" spans="2:21" ht="15.75">
      <c r="B54" s="68" t="s">
        <v>8</v>
      </c>
      <c r="C54" s="82">
        <v>28.796739747660901</v>
      </c>
      <c r="D54" s="82">
        <v>60.305344791733496</v>
      </c>
      <c r="E54" s="82">
        <v>81.108351710865591</v>
      </c>
      <c r="F54" s="82">
        <v>101.489686388091</v>
      </c>
      <c r="G54" s="76"/>
      <c r="H54" s="82">
        <v>14.3216589052734</v>
      </c>
      <c r="I54" s="214">
        <v>36.331415570582699</v>
      </c>
      <c r="J54" s="97"/>
      <c r="K54" s="98">
        <v>-0.39754236218938066</v>
      </c>
      <c r="L54" s="31"/>
      <c r="M54" s="82">
        <v>28.796739747660901</v>
      </c>
      <c r="N54" s="82">
        <v>31.508605044072596</v>
      </c>
      <c r="O54" s="82">
        <v>20.803006919132095</v>
      </c>
      <c r="P54" s="82">
        <v>20.381334677225411</v>
      </c>
      <c r="Q54" s="76"/>
      <c r="R54" s="82">
        <v>14.3216589052734</v>
      </c>
      <c r="S54" s="214">
        <v>22.009756665309297</v>
      </c>
      <c r="T54" s="97"/>
      <c r="U54" s="98">
        <v>-0.30146838825383748</v>
      </c>
    </row>
    <row r="55" spans="2:21" ht="15.75">
      <c r="B55" s="80"/>
      <c r="C55" s="38"/>
      <c r="D55" s="38"/>
      <c r="E55" s="38"/>
      <c r="F55" s="38"/>
      <c r="G55" s="31"/>
      <c r="H55" s="38"/>
      <c r="I55" s="215"/>
      <c r="J55" s="96"/>
      <c r="K55" s="99"/>
      <c r="L55" s="31"/>
      <c r="M55" s="38"/>
      <c r="N55" s="38"/>
      <c r="O55" s="38"/>
      <c r="P55" s="38"/>
      <c r="Q55" s="31"/>
      <c r="R55" s="38"/>
      <c r="S55" s="215"/>
      <c r="T55" s="96"/>
      <c r="U55" s="99"/>
    </row>
    <row r="56" spans="2:21" ht="15.75">
      <c r="B56" s="68" t="s">
        <v>9</v>
      </c>
      <c r="C56" s="82">
        <v>23.1474573306499</v>
      </c>
      <c r="D56" s="82">
        <v>43.614209992010004</v>
      </c>
      <c r="E56" s="82">
        <v>54.689458369463097</v>
      </c>
      <c r="F56" s="82">
        <v>69.696897310801305</v>
      </c>
      <c r="G56" s="76"/>
      <c r="H56" s="82">
        <v>10.112473376847399</v>
      </c>
      <c r="I56" s="214">
        <v>19.7748057030844</v>
      </c>
      <c r="J56" s="97"/>
      <c r="K56" s="98">
        <v>-0.54659718227827381</v>
      </c>
      <c r="L56" s="31"/>
      <c r="M56" s="82">
        <v>23.1474573306499</v>
      </c>
      <c r="N56" s="82">
        <v>20.466752661360104</v>
      </c>
      <c r="O56" s="82">
        <v>11.075248377453093</v>
      </c>
      <c r="P56" s="82">
        <v>15.007438941338208</v>
      </c>
      <c r="Q56" s="76"/>
      <c r="R56" s="82">
        <v>10.112473376847399</v>
      </c>
      <c r="S56" s="214">
        <v>9.6623323262370011</v>
      </c>
      <c r="T56" s="97"/>
      <c r="U56" s="98">
        <v>-0.52790105562379441</v>
      </c>
    </row>
    <row r="57" spans="2:21" ht="15.75">
      <c r="B57" s="64" t="s">
        <v>167</v>
      </c>
      <c r="C57" s="70">
        <v>11.751612586457901</v>
      </c>
      <c r="D57" s="70">
        <v>20.5177993352697</v>
      </c>
      <c r="E57" s="70">
        <v>25.647902135866502</v>
      </c>
      <c r="F57" s="70">
        <v>30.975898150613297</v>
      </c>
      <c r="G57" s="31"/>
      <c r="H57" s="70">
        <v>4.9499265774598697</v>
      </c>
      <c r="I57" s="90">
        <v>12.181849564878201</v>
      </c>
      <c r="J57" s="96"/>
      <c r="K57" s="92">
        <v>-0.40627894025955125</v>
      </c>
      <c r="L57" s="31"/>
      <c r="M57" s="70">
        <v>11.751612586457901</v>
      </c>
      <c r="N57" s="70">
        <v>8.7661867488117995</v>
      </c>
      <c r="O57" s="70">
        <v>5.1301028005968021</v>
      </c>
      <c r="P57" s="70">
        <v>5.3279960147467946</v>
      </c>
      <c r="Q57" s="31"/>
      <c r="R57" s="70">
        <v>4.9499265774598697</v>
      </c>
      <c r="S57" s="90">
        <v>7.2319229874183311</v>
      </c>
      <c r="T57" s="96"/>
      <c r="U57" s="92">
        <v>-0.17502065668421085</v>
      </c>
    </row>
    <row r="58" spans="2:21" ht="15.75">
      <c r="B58" s="64" t="s">
        <v>168</v>
      </c>
      <c r="C58" s="70">
        <v>3.5479358011008899</v>
      </c>
      <c r="D58" s="70">
        <v>6.8825081244005197</v>
      </c>
      <c r="E58" s="70">
        <v>9.2728153166719611</v>
      </c>
      <c r="F58" s="70">
        <v>10.517130256212599</v>
      </c>
      <c r="G58" s="31"/>
      <c r="H58" s="70">
        <v>1.39539033398802</v>
      </c>
      <c r="I58" s="90">
        <v>2.0527925025910698</v>
      </c>
      <c r="J58" s="96"/>
      <c r="K58" s="92">
        <v>-0.70173772911167154</v>
      </c>
      <c r="L58" s="31"/>
      <c r="M58" s="70">
        <v>3.5479358011008899</v>
      </c>
      <c r="N58" s="70">
        <v>3.3345723232996298</v>
      </c>
      <c r="O58" s="70">
        <v>2.3903071922714414</v>
      </c>
      <c r="P58" s="70">
        <v>1.2443149395406383</v>
      </c>
      <c r="Q58" s="31"/>
      <c r="R58" s="70">
        <v>1.39539033398802</v>
      </c>
      <c r="S58" s="90">
        <v>0.65740216860304979</v>
      </c>
      <c r="T58" s="96"/>
      <c r="U58" s="92">
        <v>-0.80285262850363481</v>
      </c>
    </row>
    <row r="59" spans="2:21" ht="15.75">
      <c r="B59" s="64" t="s">
        <v>169</v>
      </c>
      <c r="C59" s="70">
        <v>2.7604916549927303</v>
      </c>
      <c r="D59" s="70">
        <v>6.4909035905921204</v>
      </c>
      <c r="E59" s="70">
        <v>7.6906604679727595</v>
      </c>
      <c r="F59" s="70">
        <v>12.595413168358901</v>
      </c>
      <c r="G59" s="31"/>
      <c r="H59" s="70">
        <v>1.2986335855241</v>
      </c>
      <c r="I59" s="90">
        <v>2.5895498410236599</v>
      </c>
      <c r="J59" s="96"/>
      <c r="K59" s="92">
        <v>-0.60104940631425507</v>
      </c>
      <c r="L59" s="31"/>
      <c r="M59" s="70">
        <v>2.7604916549927303</v>
      </c>
      <c r="N59" s="70">
        <v>3.7304119355993901</v>
      </c>
      <c r="O59" s="70">
        <v>1.1997568773806391</v>
      </c>
      <c r="P59" s="70">
        <v>4.9047527003861413</v>
      </c>
      <c r="Q59" s="31"/>
      <c r="R59" s="70">
        <v>1.2986335855241</v>
      </c>
      <c r="S59" s="90">
        <v>1.2909162554995599</v>
      </c>
      <c r="T59" s="96"/>
      <c r="U59" s="92">
        <v>-0.65394806852821741</v>
      </c>
    </row>
    <row r="60" spans="2:21" ht="15.75">
      <c r="B60" s="64" t="s">
        <v>158</v>
      </c>
      <c r="C60" s="70">
        <v>2.1287910881276697</v>
      </c>
      <c r="D60" s="70">
        <v>3.7927111504645401</v>
      </c>
      <c r="E60" s="70">
        <v>4.3143648055358703</v>
      </c>
      <c r="F60" s="70">
        <v>3.8624251926188298</v>
      </c>
      <c r="G60" s="31"/>
      <c r="H60" s="70">
        <v>-3.5547673723038201E-2</v>
      </c>
      <c r="I60" s="90">
        <v>-2.2997588719783799</v>
      </c>
      <c r="J60" s="96"/>
      <c r="K60" s="92">
        <v>-1.606362778693732</v>
      </c>
      <c r="L60" s="31"/>
      <c r="M60" s="70">
        <v>2.1287910881276697</v>
      </c>
      <c r="N60" s="70">
        <v>1.6639200623368704</v>
      </c>
      <c r="O60" s="70">
        <v>0.52165365507133021</v>
      </c>
      <c r="P60" s="70">
        <v>-0.45193961291704055</v>
      </c>
      <c r="Q60" s="31"/>
      <c r="R60" s="70">
        <v>-3.5547673723038201E-2</v>
      </c>
      <c r="S60" s="90">
        <v>-2.2642111982553419</v>
      </c>
      <c r="T60" s="96"/>
      <c r="U60" s="92" t="s">
        <v>136</v>
      </c>
    </row>
    <row r="61" spans="2:21" ht="15.75">
      <c r="B61" s="101" t="s">
        <v>209</v>
      </c>
      <c r="C61" s="90">
        <v>1.53801085926604</v>
      </c>
      <c r="D61" s="90">
        <v>2.76962467608225</v>
      </c>
      <c r="E61" s="90">
        <v>3.8516571436278202</v>
      </c>
      <c r="F61" s="90">
        <v>5.7225757467550906</v>
      </c>
      <c r="G61" s="96"/>
      <c r="H61" s="90">
        <v>1.4211680145332299</v>
      </c>
      <c r="I61" s="90">
        <v>2.8134460321539301</v>
      </c>
      <c r="J61" s="96"/>
      <c r="K61" s="92">
        <v>1.5822127976440177E-2</v>
      </c>
      <c r="L61" s="96"/>
      <c r="M61" s="90">
        <v>1.53801085926604</v>
      </c>
      <c r="N61" s="90">
        <v>1.2316138168162101</v>
      </c>
      <c r="O61" s="90">
        <v>1.0820324675455701</v>
      </c>
      <c r="P61" s="90">
        <v>1.8709186031272704</v>
      </c>
      <c r="Q61" s="96"/>
      <c r="R61" s="90">
        <v>1.4211680145332299</v>
      </c>
      <c r="S61" s="90">
        <v>1.3922780176206901</v>
      </c>
      <c r="T61" s="96"/>
      <c r="U61" s="92">
        <v>0.13045014485125372</v>
      </c>
    </row>
    <row r="62" spans="2:21" ht="15.75">
      <c r="B62" s="80"/>
      <c r="C62" s="38"/>
      <c r="D62" s="38"/>
      <c r="E62" s="38"/>
      <c r="F62" s="38"/>
      <c r="G62" s="31"/>
      <c r="H62" s="38"/>
      <c r="I62" s="215"/>
      <c r="J62" s="96"/>
      <c r="K62" s="99"/>
      <c r="L62" s="31"/>
      <c r="M62" s="38"/>
      <c r="N62" s="38"/>
      <c r="O62" s="38"/>
      <c r="P62" s="38"/>
      <c r="Q62" s="31"/>
      <c r="R62" s="38"/>
      <c r="S62" s="215"/>
      <c r="T62" s="96"/>
      <c r="U62" s="99"/>
    </row>
    <row r="63" spans="2:21" ht="15.75">
      <c r="B63" s="68" t="s">
        <v>10</v>
      </c>
      <c r="C63" s="82">
        <v>13.0539407027364</v>
      </c>
      <c r="D63" s="82">
        <v>27.3083122338838</v>
      </c>
      <c r="E63" s="82">
        <v>43.082049718893494</v>
      </c>
      <c r="F63" s="82">
        <v>58.518269304926001</v>
      </c>
      <c r="G63" s="76"/>
      <c r="H63" s="82">
        <v>17.576356440123703</v>
      </c>
      <c r="I63" s="214">
        <v>27.786814583957398</v>
      </c>
      <c r="J63" s="97"/>
      <c r="K63" s="98">
        <v>1.7522223489149866E-2</v>
      </c>
      <c r="L63" s="31"/>
      <c r="M63" s="82">
        <v>13.0539407027364</v>
      </c>
      <c r="N63" s="82">
        <v>14.254371531147401</v>
      </c>
      <c r="O63" s="82">
        <v>15.773737485009693</v>
      </c>
      <c r="P63" s="82">
        <v>15.436219586032507</v>
      </c>
      <c r="Q63" s="76"/>
      <c r="R63" s="82">
        <v>17.576356440123703</v>
      </c>
      <c r="S63" s="214">
        <v>10.210458143833694</v>
      </c>
      <c r="T63" s="97"/>
      <c r="U63" s="98">
        <v>-0.28369636489951888</v>
      </c>
    </row>
    <row r="64" spans="2:21" ht="15.75">
      <c r="B64" s="64" t="s">
        <v>159</v>
      </c>
      <c r="C64" s="70">
        <v>3.51246132819852</v>
      </c>
      <c r="D64" s="70">
        <v>4.1397704855592599</v>
      </c>
      <c r="E64" s="70">
        <v>6.9942950702119893</v>
      </c>
      <c r="F64" s="70">
        <v>9.7898296331148398</v>
      </c>
      <c r="G64" s="31"/>
      <c r="H64" s="70">
        <v>2.3417168040332701</v>
      </c>
      <c r="I64" s="90">
        <v>5.3277949172101398</v>
      </c>
      <c r="J64" s="96"/>
      <c r="K64" s="92">
        <v>0.28697833268657269</v>
      </c>
      <c r="L64" s="31"/>
      <c r="M64" s="70">
        <v>3.51246132819852</v>
      </c>
      <c r="N64" s="70">
        <v>0.62730915736073989</v>
      </c>
      <c r="O64" s="70">
        <v>2.8545245846527294</v>
      </c>
      <c r="P64" s="70">
        <v>2.7955345629028505</v>
      </c>
      <c r="Q64" s="31"/>
      <c r="R64" s="70">
        <v>2.3417168040332701</v>
      </c>
      <c r="S64" s="90">
        <v>2.9860781131768697</v>
      </c>
      <c r="T64" s="96"/>
      <c r="U64" s="92" t="s">
        <v>136</v>
      </c>
    </row>
    <row r="65" spans="2:21" ht="15.75">
      <c r="B65" s="64" t="s">
        <v>170</v>
      </c>
      <c r="C65" s="70">
        <v>4.6417636219889298</v>
      </c>
      <c r="D65" s="70">
        <v>9.8881707340529896</v>
      </c>
      <c r="E65" s="70">
        <v>16.576879469581502</v>
      </c>
      <c r="F65" s="70">
        <v>26.224402797605901</v>
      </c>
      <c r="G65" s="31"/>
      <c r="H65" s="70">
        <v>7.4213336364173399</v>
      </c>
      <c r="I65" s="90">
        <v>7.4745220595048103</v>
      </c>
      <c r="J65" s="96"/>
      <c r="K65" s="92">
        <v>-0.24409455899017093</v>
      </c>
      <c r="L65" s="31"/>
      <c r="M65" s="70">
        <v>4.6417636219889298</v>
      </c>
      <c r="N65" s="70">
        <v>5.2464071120640599</v>
      </c>
      <c r="O65" s="70">
        <v>6.6887087355285129</v>
      </c>
      <c r="P65" s="70">
        <v>9.6475233280243984</v>
      </c>
      <c r="Q65" s="31"/>
      <c r="R65" s="70">
        <v>7.4213336364173399</v>
      </c>
      <c r="S65" s="90">
        <v>5.3188423087470404E-2</v>
      </c>
      <c r="T65" s="96"/>
      <c r="U65" s="92">
        <v>-0.98986193370980224</v>
      </c>
    </row>
    <row r="66" spans="2:21" ht="15.75">
      <c r="B66" s="64" t="s">
        <v>160</v>
      </c>
      <c r="C66" s="70">
        <v>2.2047966995817201</v>
      </c>
      <c r="D66" s="70">
        <v>4.3218688198063298</v>
      </c>
      <c r="E66" s="70">
        <v>6.6031033886043797</v>
      </c>
      <c r="F66" s="70">
        <v>6.9142581671027399</v>
      </c>
      <c r="G66" s="31"/>
      <c r="H66" s="70">
        <v>2.2049661635253002</v>
      </c>
      <c r="I66" s="90">
        <v>4.3259083488014003</v>
      </c>
      <c r="J66" s="96"/>
      <c r="K66" s="92">
        <v>9.3467181987526369E-4</v>
      </c>
      <c r="L66" s="31"/>
      <c r="M66" s="70">
        <v>2.2047966995817201</v>
      </c>
      <c r="N66" s="70">
        <v>2.1170721202246097</v>
      </c>
      <c r="O66" s="70">
        <v>2.28123456879805</v>
      </c>
      <c r="P66" s="70">
        <v>0.31115477849836015</v>
      </c>
      <c r="Q66" s="31"/>
      <c r="R66" s="70">
        <v>2.2049661635253002</v>
      </c>
      <c r="S66" s="90">
        <v>2.1209421852761001</v>
      </c>
      <c r="T66" s="96"/>
      <c r="U66" s="92">
        <v>1.8280270258718744E-3</v>
      </c>
    </row>
    <row r="67" spans="2:21" ht="15.75">
      <c r="B67" s="64" t="s">
        <v>161</v>
      </c>
      <c r="C67" s="70">
        <v>0.21337403764641799</v>
      </c>
      <c r="D67" s="70">
        <v>2.6970087374007998</v>
      </c>
      <c r="E67" s="70">
        <v>3.0973558620213</v>
      </c>
      <c r="F67" s="70">
        <v>4.0502371548738703</v>
      </c>
      <c r="G67" s="31"/>
      <c r="H67" s="70">
        <v>1.7176092497800601</v>
      </c>
      <c r="I67" s="90">
        <v>4.1126876686545204</v>
      </c>
      <c r="J67" s="96"/>
      <c r="K67" s="92">
        <v>0.52490706152404198</v>
      </c>
      <c r="L67" s="31"/>
      <c r="M67" s="70">
        <v>0.21337403764641799</v>
      </c>
      <c r="N67" s="70">
        <v>2.4836346997543819</v>
      </c>
      <c r="O67" s="70">
        <v>0.40034712462050015</v>
      </c>
      <c r="P67" s="70">
        <v>0.95288129285257028</v>
      </c>
      <c r="Q67" s="31"/>
      <c r="R67" s="70">
        <v>1.7176092497800601</v>
      </c>
      <c r="S67" s="90">
        <v>2.3950784188744603</v>
      </c>
      <c r="T67" s="96"/>
      <c r="U67" s="92">
        <v>-3.5655920288389979E-2</v>
      </c>
    </row>
    <row r="68" spans="2:21" ht="15.75">
      <c r="B68" s="101" t="s">
        <v>210</v>
      </c>
      <c r="C68" s="90">
        <v>1.06395151626</v>
      </c>
      <c r="D68" s="90">
        <v>2.5945564550160101</v>
      </c>
      <c r="E68" s="90">
        <v>4.0594466163862597</v>
      </c>
      <c r="F68" s="90">
        <v>4.7095852243639902</v>
      </c>
      <c r="G68" s="96"/>
      <c r="H68" s="90">
        <v>1.4349988746765501</v>
      </c>
      <c r="I68" s="90">
        <v>1.95444170463357</v>
      </c>
      <c r="J68" s="96"/>
      <c r="K68" s="92">
        <v>-0.24671451998853888</v>
      </c>
      <c r="L68" s="96"/>
      <c r="M68" s="90">
        <v>1.06395151626</v>
      </c>
      <c r="N68" s="90">
        <v>1.5306049387560101</v>
      </c>
      <c r="O68" s="90">
        <v>1.4648901613702496</v>
      </c>
      <c r="P68" s="90">
        <v>0.65013860797773049</v>
      </c>
      <c r="Q68" s="96"/>
      <c r="R68" s="90">
        <v>1.4349988746765501</v>
      </c>
      <c r="S68" s="90">
        <v>0.51944282995701996</v>
      </c>
      <c r="T68" s="96"/>
      <c r="U68" s="92">
        <v>-0.66062906449315784</v>
      </c>
    </row>
    <row r="69" spans="2:21" ht="15.75">
      <c r="B69" s="101" t="s">
        <v>211</v>
      </c>
      <c r="C69" s="90">
        <v>2.2052649471955701</v>
      </c>
      <c r="D69" s="90">
        <v>4.2846719796467898</v>
      </c>
      <c r="E69" s="90">
        <v>6.1753259557238298</v>
      </c>
      <c r="F69" s="90">
        <v>7.2451400840320002</v>
      </c>
      <c r="G69" s="96"/>
      <c r="H69" s="90">
        <v>2.27991983898161</v>
      </c>
      <c r="I69" s="90">
        <v>4.45814647322391</v>
      </c>
      <c r="J69" s="96"/>
      <c r="K69" s="92">
        <v>4.0487228520914846E-2</v>
      </c>
      <c r="L69" s="96"/>
      <c r="M69" s="90">
        <v>2.2052649471955701</v>
      </c>
      <c r="N69" s="90">
        <v>2.0794070324512197</v>
      </c>
      <c r="O69" s="90">
        <v>1.89065397607704</v>
      </c>
      <c r="P69" s="90">
        <v>1.0698141283081704</v>
      </c>
      <c r="Q69" s="96"/>
      <c r="R69" s="90">
        <v>2.27991983898161</v>
      </c>
      <c r="S69" s="90">
        <v>2.1782266342423098</v>
      </c>
      <c r="T69" s="96"/>
      <c r="U69" s="92">
        <v>4.7522971813075389E-2</v>
      </c>
    </row>
    <row r="70" spans="2:21" ht="15.75">
      <c r="B70" s="78"/>
      <c r="C70" s="38"/>
      <c r="D70" s="38"/>
      <c r="E70" s="38"/>
      <c r="F70" s="38"/>
      <c r="G70" s="31"/>
      <c r="H70" s="38"/>
      <c r="I70" s="215"/>
      <c r="J70" s="96"/>
      <c r="K70" s="99"/>
      <c r="L70" s="31"/>
      <c r="M70" s="38"/>
      <c r="N70" s="38"/>
      <c r="O70" s="38"/>
      <c r="P70" s="38"/>
      <c r="Q70" s="31"/>
      <c r="R70" s="38"/>
      <c r="S70" s="215"/>
      <c r="T70" s="96"/>
      <c r="U70" s="99"/>
    </row>
    <row r="71" spans="2:21" ht="15.75">
      <c r="B71" s="68" t="s">
        <v>7</v>
      </c>
      <c r="C71" s="82">
        <v>23.981969172862101</v>
      </c>
      <c r="D71" s="82">
        <v>53.2377433166115</v>
      </c>
      <c r="E71" s="82">
        <v>65.92562519519791</v>
      </c>
      <c r="F71" s="82">
        <v>76.310367093891699</v>
      </c>
      <c r="G71" s="76"/>
      <c r="H71" s="82">
        <v>27.561730054311401</v>
      </c>
      <c r="I71" s="214">
        <v>50.789771526704897</v>
      </c>
      <c r="J71" s="97"/>
      <c r="K71" s="98">
        <v>-4.5981884982393216E-2</v>
      </c>
      <c r="L71" s="31"/>
      <c r="M71" s="82">
        <v>23.981969172862101</v>
      </c>
      <c r="N71" s="82">
        <v>29.255774143749399</v>
      </c>
      <c r="O71" s="82">
        <v>12.68788187858641</v>
      </c>
      <c r="P71" s="82">
        <v>10.38474189869379</v>
      </c>
      <c r="Q71" s="76"/>
      <c r="R71" s="82">
        <v>27.561730054311401</v>
      </c>
      <c r="S71" s="214">
        <v>23.228041472393496</v>
      </c>
      <c r="T71" s="97"/>
      <c r="U71" s="98">
        <v>-0.20603565784102656</v>
      </c>
    </row>
    <row r="72" spans="2:21" ht="15.75">
      <c r="B72" s="64" t="s">
        <v>171</v>
      </c>
      <c r="C72" s="70">
        <v>40.931389732710294</v>
      </c>
      <c r="D72" s="70">
        <v>66.098968634469998</v>
      </c>
      <c r="E72" s="70">
        <v>74.215009517800397</v>
      </c>
      <c r="F72" s="70">
        <v>78.124150019096703</v>
      </c>
      <c r="G72" s="31"/>
      <c r="H72" s="70">
        <v>24.3681360828005</v>
      </c>
      <c r="I72" s="90">
        <v>43.20373720864</v>
      </c>
      <c r="J72" s="96"/>
      <c r="K72" s="92">
        <v>-0.34637804339189565</v>
      </c>
      <c r="L72" s="31"/>
      <c r="M72" s="70">
        <v>40.931389732710294</v>
      </c>
      <c r="N72" s="70">
        <v>25.167578901759704</v>
      </c>
      <c r="O72" s="70">
        <v>8.116040883330399</v>
      </c>
      <c r="P72" s="70">
        <v>3.9091405012963065</v>
      </c>
      <c r="Q72" s="31"/>
      <c r="R72" s="70">
        <v>24.3681360828005</v>
      </c>
      <c r="S72" s="90">
        <v>18.835601125839499</v>
      </c>
      <c r="T72" s="96"/>
      <c r="U72" s="92">
        <v>-0.25159264626274702</v>
      </c>
    </row>
    <row r="73" spans="2:21" ht="15.75">
      <c r="B73" s="64" t="s">
        <v>162</v>
      </c>
      <c r="C73" s="70">
        <v>-16.949420559847699</v>
      </c>
      <c r="D73" s="70">
        <v>-12.8612253178581</v>
      </c>
      <c r="E73" s="70">
        <v>-8.2893843225974901</v>
      </c>
      <c r="F73" s="70">
        <v>-1.8137829252059101</v>
      </c>
      <c r="G73" s="31"/>
      <c r="H73" s="70">
        <v>3.1935939715116501</v>
      </c>
      <c r="I73" s="90">
        <v>7.58603431806391</v>
      </c>
      <c r="J73" s="96"/>
      <c r="K73" s="92">
        <v>1.5898376033837562</v>
      </c>
      <c r="L73" s="31"/>
      <c r="M73" s="70">
        <v>-16.949420559847699</v>
      </c>
      <c r="N73" s="70">
        <v>4.0881952419895988</v>
      </c>
      <c r="O73" s="70">
        <v>4.5718409952606098</v>
      </c>
      <c r="P73" s="70">
        <v>6.4756013973915802</v>
      </c>
      <c r="Q73" s="31"/>
      <c r="R73" s="70">
        <v>3.1935939715116501</v>
      </c>
      <c r="S73" s="90">
        <v>4.3924403465522595</v>
      </c>
      <c r="T73" s="96"/>
      <c r="U73" s="92">
        <v>7.442039495515726E-2</v>
      </c>
    </row>
    <row r="74" spans="2:21" ht="15.75">
      <c r="B74" s="78"/>
      <c r="C74" s="38"/>
      <c r="D74" s="38"/>
      <c r="E74" s="38"/>
      <c r="F74" s="38"/>
      <c r="G74" s="31"/>
      <c r="H74" s="38"/>
      <c r="I74" s="215"/>
      <c r="J74" s="96"/>
      <c r="K74" s="99"/>
      <c r="L74" s="31"/>
      <c r="M74" s="38"/>
      <c r="N74" s="38"/>
      <c r="O74" s="38"/>
      <c r="P74" s="38"/>
      <c r="Q74" s="31"/>
      <c r="R74" s="38"/>
      <c r="S74" s="215"/>
      <c r="T74" s="96"/>
      <c r="U74" s="99"/>
    </row>
    <row r="75" spans="2:21" ht="15.75">
      <c r="B75" s="68" t="s">
        <v>155</v>
      </c>
      <c r="C75" s="82">
        <v>4.9528560768232204</v>
      </c>
      <c r="D75" s="82">
        <v>22.994626807995701</v>
      </c>
      <c r="E75" s="82">
        <v>31.382417534137101</v>
      </c>
      <c r="F75" s="82">
        <v>31.099234492818702</v>
      </c>
      <c r="G75" s="76"/>
      <c r="H75" s="82">
        <v>3.4239843825995901</v>
      </c>
      <c r="I75" s="214">
        <v>13.994122220128601</v>
      </c>
      <c r="J75" s="97"/>
      <c r="K75" s="98">
        <v>-0.3914177282815236</v>
      </c>
      <c r="L75" s="31"/>
      <c r="M75" s="82">
        <v>4.9528560768232204</v>
      </c>
      <c r="N75" s="82">
        <v>18.04177073117248</v>
      </c>
      <c r="O75" s="82">
        <v>8.3877907261414002</v>
      </c>
      <c r="P75" s="82">
        <v>-0.28318304131839866</v>
      </c>
      <c r="Q75" s="76"/>
      <c r="R75" s="82">
        <v>3.4239843825995901</v>
      </c>
      <c r="S75" s="214">
        <v>10.57013783752901</v>
      </c>
      <c r="T75" s="97"/>
      <c r="U75" s="98">
        <v>-0.4141296885418248</v>
      </c>
    </row>
    <row r="76" spans="2:21" ht="15.75">
      <c r="B76" s="64" t="s">
        <v>172</v>
      </c>
      <c r="C76" s="70">
        <v>3.9740767910202397</v>
      </c>
      <c r="D76" s="70">
        <v>14.084979024852601</v>
      </c>
      <c r="E76" s="70">
        <v>21.147331564179598</v>
      </c>
      <c r="F76" s="70">
        <v>16.2037289962839</v>
      </c>
      <c r="G76" s="31"/>
      <c r="H76" s="70">
        <v>1.50079257607867</v>
      </c>
      <c r="I76" s="90">
        <v>5.6927048708575203</v>
      </c>
      <c r="J76" s="96"/>
      <c r="K76" s="92">
        <v>-0.59583149816461334</v>
      </c>
      <c r="L76" s="31"/>
      <c r="M76" s="70">
        <v>3.9740767910202397</v>
      </c>
      <c r="N76" s="70">
        <v>10.110902233832361</v>
      </c>
      <c r="O76" s="70">
        <v>7.0623525393269979</v>
      </c>
      <c r="P76" s="70">
        <v>-4.9436025678956987</v>
      </c>
      <c r="Q76" s="31"/>
      <c r="R76" s="70">
        <v>1.50079257607867</v>
      </c>
      <c r="S76" s="90">
        <v>4.1919122947788505</v>
      </c>
      <c r="T76" s="96"/>
      <c r="U76" s="92">
        <v>-0.58540670280124152</v>
      </c>
    </row>
    <row r="77" spans="2:21" ht="15.75">
      <c r="B77" s="64" t="s">
        <v>173</v>
      </c>
      <c r="C77" s="70">
        <v>-1.8572285878686101</v>
      </c>
      <c r="D77" s="70">
        <v>2.8736136158863101</v>
      </c>
      <c r="E77" s="70">
        <v>1.1788473940809499</v>
      </c>
      <c r="F77" s="70">
        <v>0.89650253408609404</v>
      </c>
      <c r="G77" s="31"/>
      <c r="H77" s="70">
        <v>-2.7496625625823401</v>
      </c>
      <c r="I77" s="90">
        <v>-0.73644071896515795</v>
      </c>
      <c r="J77" s="96"/>
      <c r="K77" s="92">
        <v>-1.2562768755318614</v>
      </c>
      <c r="L77" s="31"/>
      <c r="M77" s="70">
        <v>-1.8572285878686101</v>
      </c>
      <c r="N77" s="70">
        <v>4.7308422037549205</v>
      </c>
      <c r="O77" s="70">
        <v>-1.6947662218053603</v>
      </c>
      <c r="P77" s="70">
        <v>-0.28234485999485581</v>
      </c>
      <c r="Q77" s="31"/>
      <c r="R77" s="70">
        <v>-2.7496625625823401</v>
      </c>
      <c r="S77" s="90">
        <v>2.013221843617182</v>
      </c>
      <c r="T77" s="96"/>
      <c r="U77" s="92">
        <v>-0.5744474753312917</v>
      </c>
    </row>
    <row r="78" spans="2:21" ht="15.75">
      <c r="B78" s="64" t="s">
        <v>174</v>
      </c>
      <c r="C78" s="70">
        <v>1.3387331715675399</v>
      </c>
      <c r="D78" s="70">
        <v>2.7450111999999898</v>
      </c>
      <c r="E78" s="70">
        <v>4.0489356335456801</v>
      </c>
      <c r="F78" s="70">
        <v>6.1472803035457</v>
      </c>
      <c r="G78" s="31"/>
      <c r="H78" s="70">
        <v>1.6660943400000001</v>
      </c>
      <c r="I78" s="90">
        <v>3.4782820399999901</v>
      </c>
      <c r="J78" s="96"/>
      <c r="K78" s="92">
        <v>0.26712854213491116</v>
      </c>
      <c r="L78" s="31"/>
      <c r="M78" s="70">
        <v>1.3387331715675399</v>
      </c>
      <c r="N78" s="70">
        <v>1.4062780284324499</v>
      </c>
      <c r="O78" s="70">
        <v>1.3039244335456903</v>
      </c>
      <c r="P78" s="70">
        <v>2.0983446700000199</v>
      </c>
      <c r="Q78" s="31"/>
      <c r="R78" s="70">
        <v>1.6660943400000001</v>
      </c>
      <c r="S78" s="90">
        <v>1.81218769999999</v>
      </c>
      <c r="T78" s="96"/>
      <c r="U78" s="92">
        <v>0.28864112455770891</v>
      </c>
    </row>
    <row r="79" spans="2:21" ht="15.75">
      <c r="B79" s="64" t="s">
        <v>163</v>
      </c>
      <c r="C79" s="70">
        <v>1.0445809900798</v>
      </c>
      <c r="D79" s="70">
        <v>2.6253944119238701</v>
      </c>
      <c r="E79" s="70">
        <v>3.6044514729006298</v>
      </c>
      <c r="F79" s="70">
        <v>4.8971604821908405</v>
      </c>
      <c r="G79" s="31"/>
      <c r="H79" s="70">
        <v>1.6600107898803602</v>
      </c>
      <c r="I79" s="90">
        <v>2.6962596774650902</v>
      </c>
      <c r="J79" s="96"/>
      <c r="K79" s="92">
        <v>2.6992235992949542E-2</v>
      </c>
      <c r="L79" s="31"/>
      <c r="M79" s="70">
        <v>1.0445809900798</v>
      </c>
      <c r="N79" s="70">
        <v>1.5808134218440701</v>
      </c>
      <c r="O79" s="70">
        <v>0.97905706097675971</v>
      </c>
      <c r="P79" s="70">
        <v>1.2927090092902107</v>
      </c>
      <c r="Q79" s="31"/>
      <c r="R79" s="70">
        <v>1.6600107898803602</v>
      </c>
      <c r="S79" s="90">
        <v>1.03624888758473</v>
      </c>
      <c r="T79" s="96"/>
      <c r="U79" s="92">
        <v>-0.3444837491473775</v>
      </c>
    </row>
    <row r="80" spans="2:21" ht="15.75">
      <c r="B80" s="64" t="s">
        <v>175</v>
      </c>
      <c r="C80" s="70">
        <v>-0.15401727514688401</v>
      </c>
      <c r="D80" s="70">
        <v>-0.20768841062750201</v>
      </c>
      <c r="E80" s="70">
        <v>5.49034009268137E-2</v>
      </c>
      <c r="F80" s="70">
        <v>0.17193817174613302</v>
      </c>
      <c r="G80" s="31"/>
      <c r="H80" s="70">
        <v>1.22747401367119E-2</v>
      </c>
      <c r="I80" s="90">
        <v>0.19136009071826601</v>
      </c>
      <c r="J80" s="96"/>
      <c r="K80" s="92">
        <v>1.9213806882150899</v>
      </c>
      <c r="L80" s="31"/>
      <c r="M80" s="70">
        <v>-0.15401727514688401</v>
      </c>
      <c r="N80" s="70">
        <v>-5.3671135480617999E-2</v>
      </c>
      <c r="O80" s="70">
        <v>0.26259181155431571</v>
      </c>
      <c r="P80" s="70">
        <v>0.11703477081931932</v>
      </c>
      <c r="Q80" s="31"/>
      <c r="R80" s="70">
        <v>1.22747401367119E-2</v>
      </c>
      <c r="S80" s="90">
        <v>0.17908535058155411</v>
      </c>
      <c r="T80" s="96"/>
      <c r="U80" s="92" t="s">
        <v>136</v>
      </c>
    </row>
    <row r="81" spans="2:21" ht="15.75">
      <c r="B81" s="83" t="s">
        <v>164</v>
      </c>
      <c r="C81" s="77">
        <v>0.62777705002335904</v>
      </c>
      <c r="D81" s="77">
        <v>0.92185923691981897</v>
      </c>
      <c r="E81" s="77">
        <v>1.4017349369016798</v>
      </c>
      <c r="F81" s="77">
        <v>3.2261498219079998</v>
      </c>
      <c r="G81" s="31"/>
      <c r="H81" s="77">
        <v>1.3342625720818702</v>
      </c>
      <c r="I81" s="216">
        <v>2.67174433304745</v>
      </c>
      <c r="J81" s="96"/>
      <c r="K81" s="100">
        <v>1.8982129006750212</v>
      </c>
      <c r="L81" s="31"/>
      <c r="M81" s="77">
        <v>0.62777705002335904</v>
      </c>
      <c r="N81" s="77">
        <v>0.29408218689645993</v>
      </c>
      <c r="O81" s="77">
        <v>0.47987569998186086</v>
      </c>
      <c r="P81" s="77">
        <v>1.82441488500632</v>
      </c>
      <c r="Q81" s="31"/>
      <c r="R81" s="77">
        <v>1.3342625720818702</v>
      </c>
      <c r="S81" s="216">
        <v>1.3374817609655798</v>
      </c>
      <c r="T81" s="96"/>
      <c r="U81" s="100" t="s">
        <v>136</v>
      </c>
    </row>
    <row r="82" spans="2:21" ht="15.75">
      <c r="B82" s="78"/>
      <c r="C82" s="38"/>
      <c r="D82" s="38"/>
      <c r="E82" s="38"/>
      <c r="F82" s="38"/>
      <c r="G82" s="31"/>
      <c r="H82" s="38"/>
      <c r="L82" s="31"/>
      <c r="M82" s="38"/>
      <c r="N82" s="38"/>
      <c r="O82" s="38"/>
      <c r="P82" s="38"/>
      <c r="Q82" s="31"/>
      <c r="R82" s="38"/>
      <c r="S82" s="38"/>
      <c r="T82" s="31"/>
      <c r="U82" s="79"/>
    </row>
    <row r="83" spans="2:21" ht="15" customHeight="1">
      <c r="B83" s="211" t="s">
        <v>236</v>
      </c>
    </row>
    <row r="84" spans="2:21" ht="15" customHeight="1"/>
    <row r="85" spans="2:21" ht="15" customHeight="1"/>
    <row r="86" spans="2:21" ht="15" customHeight="1"/>
    <row r="87" spans="2:21" ht="15" customHeight="1"/>
  </sheetData>
  <mergeCells count="4">
    <mergeCell ref="K9:K10"/>
    <mergeCell ref="U9:U10"/>
    <mergeCell ref="K47:K48"/>
    <mergeCell ref="U47:U48"/>
  </mergeCells>
  <pageMargins left="0.7" right="0.7" top="0.75" bottom="0.75" header="0.3" footer="0.3"/>
  <pageSetup paperSize="9" scale="3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7231-828E-4DF1-AE7C-FA6A79F15431}">
  <sheetPr>
    <tabColor rgb="FFD81E05"/>
    <pageSetUpPr fitToPage="1"/>
  </sheetPr>
  <dimension ref="A1:AJ83"/>
  <sheetViews>
    <sheetView showGridLines="0" showRowColHeaders="0" topLeftCell="A4" zoomScale="70" zoomScaleNormal="70" workbookViewId="0">
      <selection activeCell="N21" sqref="N21"/>
    </sheetView>
  </sheetViews>
  <sheetFormatPr baseColWidth="10" defaultColWidth="0" defaultRowHeight="15" customHeight="1" zeroHeight="1"/>
  <cols>
    <col min="1" max="1" width="11.140625" customWidth="1"/>
    <col min="2" max="2" width="32.7109375" bestFit="1" customWidth="1"/>
    <col min="3" max="4" width="18.85546875" customWidth="1"/>
    <col min="5" max="5" width="15" customWidth="1"/>
    <col min="6" max="6" width="6.7109375" customWidth="1"/>
    <col min="7" max="8" width="18.85546875" customWidth="1"/>
    <col min="9" max="9" width="15" customWidth="1"/>
    <col min="10" max="10" width="6.7109375" customWidth="1"/>
    <col min="11" max="12" width="18.85546875" customWidth="1"/>
    <col min="13" max="13" width="2.85546875" customWidth="1"/>
    <col min="14" max="14" width="15.7109375" customWidth="1"/>
    <col min="15" max="36" width="0" hidden="1" customWidth="1"/>
    <col min="37" max="16384" width="11.42578125" hidden="1"/>
  </cols>
  <sheetData>
    <row r="1" spans="1:14" ht="15.75">
      <c r="A1" s="106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ht="49.5" customHeight="1">
      <c r="B2" s="123" t="str">
        <f>+Index!B19</f>
        <v>Regional Data by Segments</v>
      </c>
      <c r="C2" s="124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/>
    <row r="4" spans="1:14"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ht="15" customHeight="1">
      <c r="C5" s="125" t="s">
        <v>214</v>
      </c>
      <c r="D5" s="125"/>
      <c r="E5" s="125"/>
      <c r="F5" s="108"/>
      <c r="G5" s="125" t="s">
        <v>176</v>
      </c>
      <c r="H5" s="125"/>
      <c r="I5" s="125"/>
      <c r="J5" s="108"/>
      <c r="K5" s="125" t="s">
        <v>4</v>
      </c>
      <c r="L5" s="125"/>
    </row>
    <row r="6" spans="1:14" ht="30" customHeight="1">
      <c r="B6" s="128" t="s">
        <v>0</v>
      </c>
      <c r="C6" s="126" t="s">
        <v>240</v>
      </c>
      <c r="D6" s="126" t="s">
        <v>239</v>
      </c>
      <c r="E6" s="127" t="s">
        <v>212</v>
      </c>
      <c r="F6" s="108"/>
      <c r="G6" s="126" t="s">
        <v>240</v>
      </c>
      <c r="H6" s="126" t="s">
        <v>239</v>
      </c>
      <c r="I6" s="127" t="s">
        <v>212</v>
      </c>
      <c r="J6" s="108"/>
      <c r="K6" s="126" t="s">
        <v>240</v>
      </c>
      <c r="L6" s="126" t="s">
        <v>239</v>
      </c>
    </row>
    <row r="7" spans="1:14" ht="15" customHeight="1">
      <c r="B7" s="109" t="s">
        <v>215</v>
      </c>
      <c r="C7" s="110">
        <v>886.90243162000002</v>
      </c>
      <c r="D7" s="110">
        <v>1001.71473593</v>
      </c>
      <c r="E7" s="111">
        <v>0.12945313962020136</v>
      </c>
      <c r="F7" s="112"/>
      <c r="G7" s="110">
        <v>66.382698962019305</v>
      </c>
      <c r="H7" s="110">
        <v>86.654169970196605</v>
      </c>
      <c r="I7" s="111">
        <v>0.30537280534157812</v>
      </c>
      <c r="J7" s="112"/>
      <c r="K7" s="113" t="s">
        <v>136</v>
      </c>
      <c r="L7" s="113" t="s">
        <v>136</v>
      </c>
    </row>
    <row r="8" spans="1:14" ht="15" customHeight="1">
      <c r="B8" s="114" t="s">
        <v>216</v>
      </c>
      <c r="C8" s="110">
        <v>280.25406328000003</v>
      </c>
      <c r="D8" s="110">
        <v>277.52629352000002</v>
      </c>
      <c r="E8" s="111">
        <v>-9.7332032516320877E-3</v>
      </c>
      <c r="F8" s="112"/>
      <c r="G8" s="110">
        <v>44.823977088227998</v>
      </c>
      <c r="H8" s="110">
        <v>30.449438098924201</v>
      </c>
      <c r="I8" s="111">
        <v>-0.32068861183402098</v>
      </c>
      <c r="J8" s="112"/>
      <c r="K8" s="115">
        <v>0.66852848028828571</v>
      </c>
      <c r="L8" s="115">
        <v>0.75080115434432315</v>
      </c>
    </row>
    <row r="9" spans="1:14" ht="15" customHeight="1">
      <c r="B9" s="114" t="s">
        <v>217</v>
      </c>
      <c r="C9" s="110">
        <v>606.64836834000005</v>
      </c>
      <c r="D9" s="110">
        <v>724.18844240999999</v>
      </c>
      <c r="E9" s="111">
        <v>0.19375321884014998</v>
      </c>
      <c r="F9" s="112"/>
      <c r="G9" s="110">
        <v>18.538314345482998</v>
      </c>
      <c r="H9" s="110">
        <v>35.424861796488599</v>
      </c>
      <c r="I9" s="111">
        <v>0.91089983351804249</v>
      </c>
      <c r="J9" s="112"/>
      <c r="K9" s="113" t="s">
        <v>136</v>
      </c>
      <c r="L9" s="113" t="s">
        <v>136</v>
      </c>
    </row>
    <row r="10" spans="1:14" ht="15" customHeight="1">
      <c r="B10" s="109" t="s">
        <v>218</v>
      </c>
      <c r="C10" s="110">
        <v>1085.75449914</v>
      </c>
      <c r="D10" s="110">
        <v>1114.98861962</v>
      </c>
      <c r="E10" s="111">
        <v>2.6925166327337942E-2</v>
      </c>
      <c r="F10" s="112"/>
      <c r="G10" s="110">
        <v>159.877446821799</v>
      </c>
      <c r="H10" s="110">
        <v>61.993109385565702</v>
      </c>
      <c r="I10" s="111">
        <v>-0.61224606335711729</v>
      </c>
      <c r="J10" s="112"/>
      <c r="K10" s="113">
        <v>0.81012117734628353</v>
      </c>
      <c r="L10" s="113">
        <v>0.93092451517887109</v>
      </c>
    </row>
    <row r="11" spans="1:14" ht="15" customHeight="1">
      <c r="B11" s="109" t="s">
        <v>219</v>
      </c>
      <c r="C11" s="110">
        <v>1208.1130312999999</v>
      </c>
      <c r="D11" s="110">
        <v>1269.6955167199999</v>
      </c>
      <c r="E11" s="111">
        <v>5.0974109064723584E-2</v>
      </c>
      <c r="F11" s="112"/>
      <c r="G11" s="110">
        <v>-16.623765230313101</v>
      </c>
      <c r="H11" s="110">
        <v>10.8089957293022</v>
      </c>
      <c r="I11" s="111">
        <v>1.6502134492125895</v>
      </c>
      <c r="J11" s="112"/>
      <c r="K11" s="113">
        <v>1.0716540542344188</v>
      </c>
      <c r="L11" s="113">
        <v>1.0118444747487916</v>
      </c>
    </row>
    <row r="12" spans="1:14" ht="15" customHeight="1">
      <c r="B12" s="109" t="s">
        <v>220</v>
      </c>
      <c r="C12" s="110">
        <v>660.32285533000004</v>
      </c>
      <c r="D12" s="110">
        <v>722.04711658000008</v>
      </c>
      <c r="E12" s="111">
        <v>9.3475881914087303E-2</v>
      </c>
      <c r="F12" s="112"/>
      <c r="G12" s="110">
        <v>-2.50473755999987</v>
      </c>
      <c r="H12" s="110">
        <v>6.7825012037167198</v>
      </c>
      <c r="I12" s="111" t="s">
        <v>136</v>
      </c>
      <c r="J12" s="112"/>
      <c r="K12" s="113">
        <v>1.0244058000795444</v>
      </c>
      <c r="L12" s="113">
        <v>0.99340503800867186</v>
      </c>
    </row>
    <row r="13" spans="1:14" ht="15" customHeight="1"/>
    <row r="14" spans="1:14" ht="30" customHeight="1">
      <c r="B14" s="126" t="s">
        <v>8</v>
      </c>
      <c r="C14" s="126" t="s">
        <v>240</v>
      </c>
      <c r="D14" s="126" t="s">
        <v>239</v>
      </c>
      <c r="E14" s="127" t="s">
        <v>212</v>
      </c>
      <c r="F14" s="108"/>
      <c r="G14" s="126" t="s">
        <v>240</v>
      </c>
      <c r="H14" s="126" t="s">
        <v>239</v>
      </c>
      <c r="I14" s="127" t="s">
        <v>212</v>
      </c>
      <c r="J14" s="108"/>
      <c r="K14" s="126" t="s">
        <v>240</v>
      </c>
      <c r="L14" s="126" t="s">
        <v>239</v>
      </c>
    </row>
    <row r="15" spans="1:14" ht="15" customHeight="1">
      <c r="B15" s="109" t="s">
        <v>215</v>
      </c>
      <c r="C15" s="110">
        <v>609.99159374818692</v>
      </c>
      <c r="D15" s="110">
        <v>551.269922732895</v>
      </c>
      <c r="E15" s="111">
        <v>-9.6266361073056111E-2</v>
      </c>
      <c r="F15" s="112"/>
      <c r="G15" s="110">
        <v>18.6341198937371</v>
      </c>
      <c r="H15" s="110">
        <v>-7.8429294919880608</v>
      </c>
      <c r="I15" s="111">
        <v>-1.4208907926273489</v>
      </c>
      <c r="J15" s="112"/>
      <c r="K15" s="113" t="s">
        <v>136</v>
      </c>
      <c r="L15" s="113" t="s">
        <v>136</v>
      </c>
    </row>
    <row r="16" spans="1:14" ht="15" customHeight="1">
      <c r="B16" s="114" t="s">
        <v>216</v>
      </c>
      <c r="C16" s="110">
        <v>577.04019815643005</v>
      </c>
      <c r="D16" s="110">
        <v>517.36342685332602</v>
      </c>
      <c r="E16" s="111">
        <v>-0.10341874187234047</v>
      </c>
      <c r="F16" s="112"/>
      <c r="G16" s="110">
        <v>18.204654098281299</v>
      </c>
      <c r="H16" s="110">
        <v>-10.7117883683682</v>
      </c>
      <c r="I16" s="111">
        <v>-1.5884093326101427</v>
      </c>
      <c r="J16" s="112"/>
      <c r="K16" s="115">
        <v>0.86537424272619845</v>
      </c>
      <c r="L16" s="115">
        <v>1.0382756413067369</v>
      </c>
    </row>
    <row r="17" spans="2:12" ht="15" customHeight="1">
      <c r="B17" s="114" t="s">
        <v>217</v>
      </c>
      <c r="C17" s="110">
        <v>32.951395591757397</v>
      </c>
      <c r="D17" s="110">
        <v>33.906495879569498</v>
      </c>
      <c r="E17" s="111">
        <v>2.8985124018571583E-2</v>
      </c>
      <c r="F17" s="112"/>
      <c r="G17" s="110">
        <v>-2.0583763431089102</v>
      </c>
      <c r="H17" s="110">
        <v>0.50209136603784699</v>
      </c>
      <c r="I17" s="111">
        <v>1.2439259310955271</v>
      </c>
      <c r="J17" s="112"/>
      <c r="K17" s="113" t="s">
        <v>136</v>
      </c>
      <c r="L17" s="113" t="s">
        <v>136</v>
      </c>
    </row>
    <row r="18" spans="2:12" ht="15" customHeight="1">
      <c r="B18" s="109" t="s">
        <v>218</v>
      </c>
      <c r="C18" s="110">
        <v>233.35646614898999</v>
      </c>
      <c r="D18" s="110">
        <v>221.682750518625</v>
      </c>
      <c r="E18" s="111">
        <v>-5.0025250309163209E-2</v>
      </c>
      <c r="F18" s="112"/>
      <c r="G18" s="110">
        <v>5.7067523078335096</v>
      </c>
      <c r="H18" s="110">
        <v>3.2821099899684598</v>
      </c>
      <c r="I18" s="111">
        <v>-0.42487253468786557</v>
      </c>
      <c r="J18" s="112"/>
      <c r="K18" s="113">
        <v>1.024735125863552</v>
      </c>
      <c r="L18" s="113">
        <v>1.0280682564443981</v>
      </c>
    </row>
    <row r="19" spans="2:12" ht="15" customHeight="1">
      <c r="B19" s="109" t="s">
        <v>219</v>
      </c>
      <c r="C19" s="110">
        <v>767.74500621935999</v>
      </c>
      <c r="D19" s="110">
        <v>822.09728740916489</v>
      </c>
      <c r="E19" s="111">
        <v>7.0794704946964354E-2</v>
      </c>
      <c r="F19" s="112"/>
      <c r="G19" s="110">
        <v>29.126373739156598</v>
      </c>
      <c r="H19" s="110">
        <v>31.759472260660402</v>
      </c>
      <c r="I19" s="111">
        <v>9.0402552170919498E-2</v>
      </c>
      <c r="J19" s="112"/>
      <c r="K19" s="113">
        <v>0.78848544922549135</v>
      </c>
      <c r="L19" s="113">
        <v>0.77270358836913478</v>
      </c>
    </row>
    <row r="20" spans="2:12" ht="15" customHeight="1"/>
    <row r="21" spans="2:12" ht="30" customHeight="1">
      <c r="B21" s="126" t="s">
        <v>9</v>
      </c>
      <c r="C21" s="126" t="s">
        <v>240</v>
      </c>
      <c r="D21" s="126" t="s">
        <v>239</v>
      </c>
      <c r="E21" s="127" t="s">
        <v>212</v>
      </c>
      <c r="F21" s="108"/>
      <c r="G21" s="126" t="s">
        <v>240</v>
      </c>
      <c r="H21" s="126" t="s">
        <v>239</v>
      </c>
      <c r="I21" s="127" t="s">
        <v>212</v>
      </c>
      <c r="J21" s="108"/>
      <c r="K21" s="126" t="s">
        <v>240</v>
      </c>
      <c r="L21" s="126" t="s">
        <v>239</v>
      </c>
    </row>
    <row r="22" spans="2:12" ht="15" customHeight="1">
      <c r="B22" s="109" t="s">
        <v>215</v>
      </c>
      <c r="C22" s="110">
        <v>242.44580788437099</v>
      </c>
      <c r="D22" s="110">
        <v>188.398980384688</v>
      </c>
      <c r="E22" s="111">
        <v>-0.22292333272868711</v>
      </c>
      <c r="F22" s="112"/>
      <c r="G22" s="110">
        <v>6.32759873186854</v>
      </c>
      <c r="H22" s="110">
        <v>-5.0467243036822298</v>
      </c>
      <c r="I22" s="111">
        <v>-1.7975733793397377</v>
      </c>
      <c r="J22" s="112"/>
      <c r="K22" s="113" t="s">
        <v>136</v>
      </c>
      <c r="L22" s="113" t="s">
        <v>136</v>
      </c>
    </row>
    <row r="23" spans="2:12" ht="15" customHeight="1">
      <c r="B23" s="114" t="s">
        <v>216</v>
      </c>
      <c r="C23" s="110">
        <v>135.61882065153</v>
      </c>
      <c r="D23" s="110">
        <v>151.693245440505</v>
      </c>
      <c r="E23" s="111">
        <v>0.11852650474138782</v>
      </c>
      <c r="F23" s="112"/>
      <c r="G23" s="110">
        <v>5.2304176753516005</v>
      </c>
      <c r="H23" s="110">
        <v>-5.60939538340679</v>
      </c>
      <c r="I23" s="111" t="s">
        <v>136</v>
      </c>
      <c r="J23" s="112"/>
      <c r="K23" s="115">
        <v>0.9667742161223829</v>
      </c>
      <c r="L23" s="115">
        <v>1.1946534154730151</v>
      </c>
    </row>
    <row r="24" spans="2:12" ht="15" customHeight="1">
      <c r="B24" s="114" t="s">
        <v>217</v>
      </c>
      <c r="C24" s="110">
        <v>106.826987232842</v>
      </c>
      <c r="D24" s="110">
        <v>36.705734944183504</v>
      </c>
      <c r="E24" s="111">
        <v>-0.65640016727066319</v>
      </c>
      <c r="F24" s="112"/>
      <c r="G24" s="110">
        <v>1.0971810565170099</v>
      </c>
      <c r="H24" s="110">
        <v>0.56267107972451802</v>
      </c>
      <c r="I24" s="111">
        <v>-0.48716661085025326</v>
      </c>
      <c r="J24" s="112"/>
      <c r="K24" s="113" t="s">
        <v>136</v>
      </c>
      <c r="L24" s="113" t="s">
        <v>136</v>
      </c>
    </row>
    <row r="25" spans="2:12" ht="15" customHeight="1">
      <c r="B25" s="109" t="s">
        <v>218</v>
      </c>
      <c r="C25" s="110">
        <v>109.87159248014</v>
      </c>
      <c r="D25" s="110">
        <v>112.003999200539</v>
      </c>
      <c r="E25" s="111">
        <v>1.9408171596169869E-2</v>
      </c>
      <c r="F25" s="112"/>
      <c r="G25" s="110">
        <v>14.273343466376</v>
      </c>
      <c r="H25" s="110">
        <v>11.3424803796755</v>
      </c>
      <c r="I25" s="111">
        <v>-0.20533823021948519</v>
      </c>
      <c r="J25" s="112"/>
      <c r="K25" s="113">
        <v>0.86593424741075076</v>
      </c>
      <c r="L25" s="113">
        <v>0.91202853935656103</v>
      </c>
    </row>
    <row r="26" spans="2:12" ht="15" customHeight="1">
      <c r="B26" s="109" t="s">
        <v>219</v>
      </c>
      <c r="C26" s="110">
        <v>293.60114017234702</v>
      </c>
      <c r="D26" s="110">
        <v>809.27787588737499</v>
      </c>
      <c r="E26" s="111">
        <v>1.7563853308346151</v>
      </c>
      <c r="F26" s="112"/>
      <c r="G26" s="110">
        <v>11.4071948536438</v>
      </c>
      <c r="H26" s="110">
        <v>16.788346448595199</v>
      </c>
      <c r="I26" s="111">
        <v>0.47173311791307732</v>
      </c>
      <c r="J26" s="112"/>
      <c r="K26" s="113">
        <v>0.80088353405634238</v>
      </c>
      <c r="L26" s="113">
        <v>0.7404390311001382</v>
      </c>
    </row>
    <row r="27" spans="2:12" ht="15" customHeight="1">
      <c r="B27" s="109" t="s">
        <v>220</v>
      </c>
      <c r="C27" s="110">
        <v>236.61186594324698</v>
      </c>
      <c r="D27" s="110">
        <v>234.894148564136</v>
      </c>
      <c r="E27" s="111">
        <v>-7.2596417439309063E-3</v>
      </c>
      <c r="F27" s="112"/>
      <c r="G27" s="110">
        <v>13.425246774903099</v>
      </c>
      <c r="H27" s="110">
        <v>0.75132823694144002</v>
      </c>
      <c r="I27" s="111">
        <v>-0.94403616935027534</v>
      </c>
      <c r="J27" s="112"/>
      <c r="K27" s="113">
        <v>0.9083095582039763</v>
      </c>
      <c r="L27" s="113">
        <v>1.0147778688156768</v>
      </c>
    </row>
    <row r="28" spans="2:12" ht="15" customHeight="1"/>
    <row r="29" spans="2:12" ht="30" customHeight="1">
      <c r="B29" s="126" t="s">
        <v>10</v>
      </c>
      <c r="C29" s="126" t="s">
        <v>240</v>
      </c>
      <c r="D29" s="126" t="s">
        <v>239</v>
      </c>
      <c r="E29" s="127" t="s">
        <v>212</v>
      </c>
      <c r="F29" s="108"/>
      <c r="G29" s="126" t="s">
        <v>240</v>
      </c>
      <c r="H29" s="126" t="s">
        <v>239</v>
      </c>
      <c r="I29" s="127" t="s">
        <v>212</v>
      </c>
      <c r="J29" s="108"/>
      <c r="K29" s="126" t="s">
        <v>240</v>
      </c>
      <c r="L29" s="126" t="s">
        <v>239</v>
      </c>
    </row>
    <row r="30" spans="2:12" ht="15" customHeight="1">
      <c r="B30" s="109" t="s">
        <v>215</v>
      </c>
      <c r="C30" s="110">
        <v>117.860546536391</v>
      </c>
      <c r="D30" s="110">
        <v>115.194235636624</v>
      </c>
      <c r="E30" s="111">
        <v>-2.2622590664330065E-2</v>
      </c>
      <c r="F30" s="112"/>
      <c r="G30" s="110">
        <v>-0.99364337172359396</v>
      </c>
      <c r="H30" s="110">
        <v>-6.0627324450759099</v>
      </c>
      <c r="I30" s="111" t="s">
        <v>136</v>
      </c>
      <c r="J30" s="112"/>
      <c r="K30" s="113" t="s">
        <v>136</v>
      </c>
      <c r="L30" s="113" t="s">
        <v>136</v>
      </c>
    </row>
    <row r="31" spans="2:12" ht="15" customHeight="1">
      <c r="B31" s="114" t="s">
        <v>216</v>
      </c>
      <c r="C31" s="110">
        <v>92.737643190063906</v>
      </c>
      <c r="D31" s="110">
        <v>86.302417754981903</v>
      </c>
      <c r="E31" s="111">
        <v>-6.9391729331455404E-2</v>
      </c>
      <c r="F31" s="112"/>
      <c r="G31" s="110">
        <v>-0.20711557876256201</v>
      </c>
      <c r="H31" s="110">
        <v>-10.6700580411428</v>
      </c>
      <c r="I31" s="111">
        <v>-50.517409288535418</v>
      </c>
      <c r="J31" s="112"/>
      <c r="K31" s="115">
        <v>1.0788986438573158</v>
      </c>
      <c r="L31" s="115">
        <v>1.2912136915931003</v>
      </c>
    </row>
    <row r="32" spans="2:12" ht="15" customHeight="1">
      <c r="B32" s="114" t="s">
        <v>217</v>
      </c>
      <c r="C32" s="110">
        <v>25.122903346326702</v>
      </c>
      <c r="D32" s="110">
        <v>28.8918178816416</v>
      </c>
      <c r="E32" s="111">
        <v>0.15001906759578262</v>
      </c>
      <c r="F32" s="112"/>
      <c r="G32" s="110">
        <v>-1.0931005010884201</v>
      </c>
      <c r="H32" s="110">
        <v>4.3698889618898598</v>
      </c>
      <c r="I32" s="111" t="s">
        <v>136</v>
      </c>
      <c r="J32" s="112"/>
      <c r="K32" s="113" t="s">
        <v>136</v>
      </c>
      <c r="L32" s="113" t="s">
        <v>136</v>
      </c>
    </row>
    <row r="33" spans="2:12" ht="15" customHeight="1">
      <c r="B33" s="109" t="s">
        <v>218</v>
      </c>
      <c r="C33" s="110">
        <v>170.04778422860301</v>
      </c>
      <c r="D33" s="110">
        <v>174.52560095365101</v>
      </c>
      <c r="E33" s="111">
        <v>2.6332696690879943E-2</v>
      </c>
      <c r="F33" s="112"/>
      <c r="G33" s="110">
        <v>13.444393083154601</v>
      </c>
      <c r="H33" s="110">
        <v>16.641664856025301</v>
      </c>
      <c r="I33" s="111">
        <v>0.23781451145435339</v>
      </c>
      <c r="J33" s="112"/>
      <c r="K33" s="113">
        <v>0.95648865024744834</v>
      </c>
      <c r="L33" s="113">
        <v>0.93982843171930353</v>
      </c>
    </row>
    <row r="34" spans="2:12" ht="15" customHeight="1">
      <c r="B34" s="109" t="s">
        <v>219</v>
      </c>
      <c r="C34" s="110">
        <v>348.41884562669395</v>
      </c>
      <c r="D34" s="110">
        <v>373.13229687400195</v>
      </c>
      <c r="E34" s="111">
        <v>7.0930294263665372E-2</v>
      </c>
      <c r="F34" s="112"/>
      <c r="G34" s="110">
        <v>10.4585398005527</v>
      </c>
      <c r="H34" s="110">
        <v>13.811476017508999</v>
      </c>
      <c r="I34" s="111">
        <v>0.32059314979889525</v>
      </c>
      <c r="J34" s="112"/>
      <c r="K34" s="113">
        <v>0.90450089762770658</v>
      </c>
      <c r="L34" s="113">
        <v>0.86494453109947245</v>
      </c>
    </row>
    <row r="35" spans="2:12" ht="15" customHeight="1">
      <c r="B35" s="109" t="s">
        <v>220</v>
      </c>
      <c r="C35" s="110">
        <v>72.112117752099493</v>
      </c>
      <c r="D35" s="110">
        <v>81.070558050615205</v>
      </c>
      <c r="E35" s="111">
        <v>0.12422933312418068</v>
      </c>
      <c r="F35" s="112"/>
      <c r="G35" s="110">
        <v>4.6809351477424794</v>
      </c>
      <c r="H35" s="110">
        <v>4.3092583157295801</v>
      </c>
      <c r="I35" s="111">
        <v>-7.940226050603405E-2</v>
      </c>
      <c r="J35" s="112"/>
      <c r="K35" s="113">
        <v>0.9660572588444778</v>
      </c>
      <c r="L35" s="113">
        <v>0.96858682620699255</v>
      </c>
    </row>
    <row r="36" spans="2:12" ht="15" customHeight="1"/>
    <row r="37" spans="2:12" ht="30" customHeight="1">
      <c r="B37" s="126" t="s">
        <v>7</v>
      </c>
      <c r="C37" s="126" t="s">
        <v>240</v>
      </c>
      <c r="D37" s="126" t="s">
        <v>239</v>
      </c>
      <c r="E37" s="127" t="s">
        <v>212</v>
      </c>
      <c r="F37" s="108"/>
      <c r="G37" s="126" t="s">
        <v>240</v>
      </c>
      <c r="H37" s="126" t="s">
        <v>239</v>
      </c>
      <c r="I37" s="127" t="s">
        <v>212</v>
      </c>
      <c r="J37" s="108"/>
      <c r="K37" s="126" t="s">
        <v>240</v>
      </c>
      <c r="L37" s="126" t="s">
        <v>239</v>
      </c>
    </row>
    <row r="38" spans="2:12" ht="15" customHeight="1">
      <c r="B38" s="109" t="s">
        <v>215</v>
      </c>
      <c r="C38" s="110">
        <v>1.47778542451822</v>
      </c>
      <c r="D38" s="110">
        <v>0.48888836071549502</v>
      </c>
      <c r="E38" s="111">
        <v>-0.66917500159072152</v>
      </c>
      <c r="F38" s="112"/>
      <c r="G38" s="110">
        <v>0.60722910921055406</v>
      </c>
      <c r="H38" s="110">
        <v>0.46817409717099401</v>
      </c>
      <c r="I38" s="111">
        <v>-0.22899925239147803</v>
      </c>
      <c r="J38" s="112"/>
      <c r="K38" s="113" t="s">
        <v>136</v>
      </c>
      <c r="L38" s="113" t="s">
        <v>136</v>
      </c>
    </row>
    <row r="39" spans="2:12" ht="15" customHeight="1">
      <c r="B39" s="109" t="s">
        <v>218</v>
      </c>
      <c r="C39" s="110">
        <v>715.00808449575902</v>
      </c>
      <c r="D39" s="110">
        <v>653.72421710093897</v>
      </c>
      <c r="E39" s="111">
        <v>-8.5710733519941823E-2</v>
      </c>
      <c r="F39" s="112"/>
      <c r="G39" s="110">
        <v>64.682737324314402</v>
      </c>
      <c r="H39" s="110">
        <v>37.492432003015303</v>
      </c>
      <c r="I39" s="111">
        <v>-0.42036417205055726</v>
      </c>
      <c r="J39" s="112"/>
      <c r="K39" s="113">
        <v>0.95392522930783774</v>
      </c>
      <c r="L39" s="113">
        <v>0.95959893804847163</v>
      </c>
    </row>
    <row r="40" spans="2:12" ht="15" customHeight="1">
      <c r="B40" s="109" t="s">
        <v>219</v>
      </c>
      <c r="C40" s="110">
        <v>367.82720902112095</v>
      </c>
      <c r="D40" s="110">
        <v>345.06413091151603</v>
      </c>
      <c r="E40" s="111">
        <v>-6.1885248158185718E-2</v>
      </c>
      <c r="F40" s="112"/>
      <c r="G40" s="110">
        <v>-14.0884084765318</v>
      </c>
      <c r="H40" s="110">
        <v>11.522027989372599</v>
      </c>
      <c r="I40" s="111">
        <v>1.8178374447735366</v>
      </c>
      <c r="J40" s="112"/>
      <c r="K40" s="113">
        <v>1.2963365018498421</v>
      </c>
      <c r="L40" s="113">
        <v>1.0833538992124714</v>
      </c>
    </row>
    <row r="41" spans="2:12" ht="15" customHeight="1">
      <c r="B41" s="109" t="s">
        <v>220</v>
      </c>
      <c r="C41" s="110">
        <v>27.573438485583502</v>
      </c>
      <c r="D41" s="110">
        <v>23.744481896767898</v>
      </c>
      <c r="E41" s="111">
        <v>-0.1388639502040174</v>
      </c>
      <c r="F41" s="112"/>
      <c r="G41" s="110">
        <v>1.75876303070488</v>
      </c>
      <c r="H41" s="110">
        <v>0.26399758910341198</v>
      </c>
      <c r="I41" s="111">
        <v>-0.84989587312532566</v>
      </c>
      <c r="J41" s="112"/>
      <c r="K41" s="113">
        <v>0.93854987357641395</v>
      </c>
      <c r="L41" s="113">
        <v>0.99357100415199229</v>
      </c>
    </row>
    <row r="42" spans="2:12" ht="15" customHeight="1"/>
    <row r="43" spans="2:12" ht="30" customHeight="1">
      <c r="B43" s="126" t="s">
        <v>155</v>
      </c>
      <c r="C43" s="126" t="s">
        <v>240</v>
      </c>
      <c r="D43" s="126" t="s">
        <v>239</v>
      </c>
      <c r="E43" s="127" t="s">
        <v>212</v>
      </c>
      <c r="F43" s="108"/>
      <c r="G43" s="126" t="s">
        <v>240</v>
      </c>
      <c r="H43" s="126" t="s">
        <v>239</v>
      </c>
      <c r="I43" s="127" t="s">
        <v>212</v>
      </c>
      <c r="J43" s="108"/>
      <c r="K43" s="126" t="s">
        <v>240</v>
      </c>
      <c r="L43" s="126" t="s">
        <v>239</v>
      </c>
    </row>
    <row r="44" spans="2:12" ht="15" customHeight="1">
      <c r="B44" s="109" t="s">
        <v>215</v>
      </c>
      <c r="C44" s="110">
        <v>132.74158762627201</v>
      </c>
      <c r="D44" s="110">
        <v>172.873441616185</v>
      </c>
      <c r="E44" s="111">
        <v>0.30233067652394241</v>
      </c>
      <c r="F44" s="112"/>
      <c r="G44" s="110">
        <v>1.6634459916609501</v>
      </c>
      <c r="H44" s="110">
        <v>1.4017032008044501</v>
      </c>
      <c r="I44" s="111">
        <v>-0.15734973793477353</v>
      </c>
      <c r="J44" s="112"/>
      <c r="K44" s="113" t="s">
        <v>136</v>
      </c>
      <c r="L44" s="113" t="s">
        <v>136</v>
      </c>
    </row>
    <row r="45" spans="2:12" ht="15" customHeight="1">
      <c r="B45" s="114" t="s">
        <v>216</v>
      </c>
      <c r="C45" s="110">
        <v>13.0158582369393</v>
      </c>
      <c r="D45" s="110">
        <v>13.0651171299043</v>
      </c>
      <c r="E45" s="111">
        <v>3.7845290005696199E-3</v>
      </c>
      <c r="F45" s="112"/>
      <c r="G45" s="110">
        <v>0.47021722838067098</v>
      </c>
      <c r="H45" s="110">
        <v>9.9436623436092303E-2</v>
      </c>
      <c r="I45" s="111">
        <v>-0.78853045478888317</v>
      </c>
      <c r="J45" s="112"/>
      <c r="K45" s="115">
        <v>1.0213780089866595</v>
      </c>
      <c r="L45" s="115">
        <v>0.80489664133550509</v>
      </c>
    </row>
    <row r="46" spans="2:12" ht="15" customHeight="1">
      <c r="B46" s="114" t="s">
        <v>217</v>
      </c>
      <c r="C46" s="110">
        <v>119.72572938933301</v>
      </c>
      <c r="D46" s="110">
        <v>159.80832448628101</v>
      </c>
      <c r="E46" s="111">
        <v>0.33478681066627242</v>
      </c>
      <c r="F46" s="112"/>
      <c r="G46" s="110">
        <v>1.1806793422802599</v>
      </c>
      <c r="H46" s="110">
        <v>1.3044998773683301</v>
      </c>
      <c r="I46" s="111">
        <v>0.10487228043554489</v>
      </c>
      <c r="J46" s="112"/>
      <c r="K46" s="113" t="s">
        <v>136</v>
      </c>
      <c r="L46" s="113" t="s">
        <v>136</v>
      </c>
    </row>
    <row r="47" spans="2:12" ht="15" customHeight="1">
      <c r="B47" s="109" t="s">
        <v>218</v>
      </c>
      <c r="C47" s="110">
        <v>485.96648242108597</v>
      </c>
      <c r="D47" s="110">
        <v>421.00828169944299</v>
      </c>
      <c r="E47" s="111">
        <v>-0.13366806780175683</v>
      </c>
      <c r="F47" s="112"/>
      <c r="G47" s="110">
        <v>22.809830697651201</v>
      </c>
      <c r="H47" s="110">
        <v>13.562212505010001</v>
      </c>
      <c r="I47" s="111">
        <v>-0.40542248275404585</v>
      </c>
      <c r="J47" s="112"/>
      <c r="K47" s="113">
        <v>0.95476969126575018</v>
      </c>
      <c r="L47" s="113">
        <v>1.0091582696330572</v>
      </c>
    </row>
    <row r="48" spans="2:12" ht="15" customHeight="1">
      <c r="B48" s="109" t="s">
        <v>219</v>
      </c>
      <c r="C48" s="110">
        <v>69.517143998884492</v>
      </c>
      <c r="D48" s="110">
        <v>69.0980498922316</v>
      </c>
      <c r="E48" s="111">
        <v>-6.0286439077476654E-3</v>
      </c>
      <c r="F48" s="112"/>
      <c r="G48" s="110">
        <v>0.75462137423011599</v>
      </c>
      <c r="H48" s="110">
        <v>2.1401053434435897</v>
      </c>
      <c r="I48" s="111">
        <v>1.8359988419715514</v>
      </c>
      <c r="J48" s="112"/>
      <c r="K48" s="113">
        <v>1.0157461117475626</v>
      </c>
      <c r="L48" s="113">
        <v>0.98589718003965399</v>
      </c>
    </row>
    <row r="49" spans="2:12" ht="15" customHeight="1">
      <c r="B49" s="109" t="s">
        <v>220</v>
      </c>
      <c r="C49" s="110">
        <v>75.054946711842703</v>
      </c>
      <c r="D49" s="110">
        <v>63.736039641053004</v>
      </c>
      <c r="E49" s="111">
        <v>-0.15080827535920055</v>
      </c>
      <c r="F49" s="112"/>
      <c r="G49" s="110">
        <v>3.9055930791963802</v>
      </c>
      <c r="H49" s="110">
        <v>2.2966944697520897</v>
      </c>
      <c r="I49" s="111">
        <v>-0.4119473219097724</v>
      </c>
      <c r="J49" s="112"/>
      <c r="K49" s="113">
        <v>0.99390574527509823</v>
      </c>
      <c r="L49" s="113">
        <v>1.0371852558564791</v>
      </c>
    </row>
    <row r="50" spans="2:12" ht="15" customHeight="1"/>
    <row r="51" spans="2:12" ht="15" customHeight="1">
      <c r="B51" s="109" t="s">
        <v>236</v>
      </c>
    </row>
    <row r="52" spans="2:12" ht="15" customHeight="1">
      <c r="B52" s="109"/>
    </row>
    <row r="53" spans="2:12" ht="15" hidden="1" customHeight="1"/>
    <row r="54" spans="2:12" ht="15" hidden="1" customHeight="1"/>
    <row r="55" spans="2:12" ht="15" hidden="1" customHeight="1"/>
    <row r="56" spans="2:12" ht="15" hidden="1" customHeight="1"/>
    <row r="57" spans="2:12" ht="15" hidden="1" customHeight="1"/>
    <row r="58" spans="2:12" ht="15" hidden="1" customHeight="1"/>
    <row r="59" spans="2:12" ht="15" hidden="1" customHeight="1"/>
    <row r="60" spans="2:12" ht="15" hidden="1" customHeight="1"/>
    <row r="61" spans="2:12" ht="15" hidden="1" customHeight="1"/>
    <row r="62" spans="2:12" ht="15" hidden="1" customHeight="1"/>
    <row r="63" spans="2:12" ht="15" hidden="1" customHeight="1"/>
    <row r="64" spans="2:12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</sheetData>
  <pageMargins left="0.7" right="0.7" top="0.75" bottom="0.75" header="0.3" footer="0.3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624D2-4C45-44ED-BA54-98146DBA0F7C}">
  <sheetPr>
    <tabColor rgb="FFD81E05"/>
    <pageSetUpPr fitToPage="1"/>
  </sheetPr>
  <dimension ref="A1:T75"/>
  <sheetViews>
    <sheetView showGridLines="0" showRowColHeaders="0" tabSelected="1" view="pageBreakPreview" zoomScale="80" zoomScaleNormal="80" zoomScaleSheetLayoutView="80" workbookViewId="0">
      <pane ySplit="4" topLeftCell="A5" activePane="bottomLeft" state="frozen"/>
      <selection activeCell="K7" sqref="K7:U37"/>
      <selection pane="bottomLeft" activeCell="N9" sqref="N9"/>
    </sheetView>
  </sheetViews>
  <sheetFormatPr baseColWidth="10" defaultColWidth="11.42578125" defaultRowHeight="14.25"/>
  <cols>
    <col min="1" max="1" width="5.85546875" style="200" customWidth="1"/>
    <col min="2" max="2" width="64.5703125" style="131" bestFit="1" customWidth="1"/>
    <col min="3" max="3" width="12.7109375" style="131" customWidth="1"/>
    <col min="4" max="4" width="16" style="132" bestFit="1" customWidth="1"/>
    <col min="5" max="5" width="5.85546875" style="199" customWidth="1"/>
    <col min="6" max="6" width="17.7109375" style="131" bestFit="1" customWidth="1"/>
    <col min="7" max="7" width="2.28515625" style="131" customWidth="1"/>
    <col min="8" max="8" width="16.7109375" style="131" customWidth="1"/>
    <col min="9" max="9" width="13" style="131" bestFit="1" customWidth="1"/>
    <col min="10" max="10" width="2.28515625" style="131" customWidth="1"/>
    <col min="11" max="11" width="13.7109375" style="131" bestFit="1" customWidth="1"/>
    <col min="12" max="12" width="14.140625" style="131" bestFit="1" customWidth="1"/>
    <col min="13" max="13" width="2.28515625" style="199" customWidth="1"/>
    <col min="14" max="14" width="36" style="199" customWidth="1"/>
    <col min="15" max="16" width="11.42578125" style="199" customWidth="1"/>
    <col min="17" max="18" width="16.5703125" style="199" customWidth="1"/>
    <col min="19" max="21" width="11.42578125" style="199"/>
    <col min="22" max="22" width="15.85546875" style="199" bestFit="1" customWidth="1"/>
    <col min="23" max="16384" width="11.42578125" style="199"/>
  </cols>
  <sheetData>
    <row r="1" spans="1:20" s="133" customFormat="1" ht="15">
      <c r="A1" s="129"/>
      <c r="B1" s="130"/>
      <c r="C1" s="131"/>
      <c r="D1" s="132"/>
      <c r="F1" s="131"/>
      <c r="G1" s="131"/>
      <c r="H1" s="131"/>
      <c r="I1" s="131"/>
      <c r="J1" s="131"/>
      <c r="K1" s="131"/>
      <c r="L1" s="131"/>
    </row>
    <row r="2" spans="1:20" s="133" customFormat="1" ht="15">
      <c r="A2" s="129"/>
      <c r="B2" s="130"/>
      <c r="C2" s="131"/>
      <c r="D2" s="132"/>
      <c r="F2" s="131"/>
      <c r="G2" s="131"/>
      <c r="H2" s="131"/>
      <c r="I2" s="131"/>
      <c r="J2" s="131"/>
      <c r="K2" s="131"/>
      <c r="L2" s="131"/>
      <c r="S2" s="131"/>
    </row>
    <row r="3" spans="1:20" s="133" customFormat="1" ht="20.100000000000001" customHeight="1">
      <c r="A3" s="132"/>
      <c r="B3" s="199" t="s">
        <v>226</v>
      </c>
      <c r="C3" s="224" t="s">
        <v>227</v>
      </c>
      <c r="D3" s="224"/>
      <c r="F3" s="131"/>
      <c r="G3" s="131"/>
      <c r="H3" s="225" t="s">
        <v>228</v>
      </c>
      <c r="I3" s="225"/>
      <c r="J3" s="131"/>
      <c r="K3" s="225" t="s">
        <v>229</v>
      </c>
      <c r="L3" s="225"/>
      <c r="S3" s="131"/>
    </row>
    <row r="4" spans="1:20" ht="26.25" customHeight="1">
      <c r="B4" s="134" t="s">
        <v>230</v>
      </c>
      <c r="C4" s="135" t="s">
        <v>245</v>
      </c>
      <c r="D4" s="136" t="s">
        <v>231</v>
      </c>
      <c r="F4" s="189" t="str">
        <f>+MID(C4,1,5)&amp;" Actual"</f>
        <v>Q2'21 Actual</v>
      </c>
      <c r="H4" s="189" t="s">
        <v>222</v>
      </c>
      <c r="I4" s="189" t="s">
        <v>223</v>
      </c>
      <c r="K4" s="189" t="s">
        <v>222</v>
      </c>
      <c r="L4" s="189" t="s">
        <v>223</v>
      </c>
      <c r="N4" s="133"/>
    </row>
    <row r="5" spans="1:20" ht="15">
      <c r="B5" s="137"/>
      <c r="C5" s="138"/>
      <c r="D5" s="139"/>
      <c r="F5" s="140"/>
      <c r="G5" s="140"/>
      <c r="H5" s="140"/>
      <c r="I5" s="138"/>
      <c r="J5" s="138"/>
      <c r="K5" s="138"/>
      <c r="L5" s="138"/>
      <c r="M5" s="141"/>
      <c r="N5" s="133"/>
    </row>
    <row r="6" spans="1:20" ht="39.950000000000003" customHeight="1">
      <c r="B6" s="142" t="s">
        <v>246</v>
      </c>
      <c r="C6" s="141"/>
      <c r="D6" s="143"/>
      <c r="F6" s="141"/>
      <c r="G6" s="141"/>
      <c r="H6" s="141"/>
      <c r="I6" s="141"/>
      <c r="J6" s="141"/>
      <c r="K6" s="141"/>
      <c r="L6" s="141"/>
      <c r="M6" s="141"/>
      <c r="N6" s="133"/>
      <c r="S6" s="201"/>
    </row>
    <row r="7" spans="1:20" s="203" customFormat="1" ht="39.950000000000003" customHeight="1">
      <c r="A7" s="202"/>
      <c r="B7" s="144" t="s">
        <v>184</v>
      </c>
      <c r="C7" s="145">
        <v>4159.7949080366488</v>
      </c>
      <c r="D7" s="146">
        <v>11</v>
      </c>
      <c r="F7" s="145">
        <v>4576.692465691799</v>
      </c>
      <c r="G7" s="145"/>
      <c r="H7" s="145">
        <v>416.89755765515019</v>
      </c>
      <c r="I7" s="147">
        <v>0.10022070002771333</v>
      </c>
      <c r="J7" s="147"/>
      <c r="K7" s="148">
        <v>711.38088752933891</v>
      </c>
      <c r="L7" s="147">
        <v>0.18404586078488094</v>
      </c>
      <c r="M7" s="149"/>
      <c r="N7" s="133"/>
      <c r="O7" s="150"/>
      <c r="P7" s="150"/>
      <c r="Q7" s="204"/>
      <c r="R7" s="204"/>
    </row>
    <row r="8" spans="1:20" s="203" customFormat="1" ht="39.950000000000003" customHeight="1">
      <c r="A8" s="202"/>
      <c r="B8" s="144" t="s">
        <v>189</v>
      </c>
      <c r="C8" s="145">
        <v>167.44406703007732</v>
      </c>
      <c r="D8" s="146">
        <v>12</v>
      </c>
      <c r="F8" s="145">
        <v>135.56546632333163</v>
      </c>
      <c r="G8" s="145"/>
      <c r="H8" s="145">
        <v>-31.878600706745686</v>
      </c>
      <c r="I8" s="147">
        <v>-0.19038357866104305</v>
      </c>
      <c r="J8" s="147"/>
      <c r="K8" s="148">
        <v>-76.047481433442641</v>
      </c>
      <c r="L8" s="198">
        <v>-0.35933144459673139</v>
      </c>
      <c r="N8" s="133"/>
      <c r="O8" s="150"/>
      <c r="P8" s="150"/>
      <c r="Q8" s="204"/>
      <c r="R8" s="205"/>
      <c r="S8" s="205"/>
    </row>
    <row r="9" spans="1:20" s="203" customFormat="1" ht="39.950000000000003" customHeight="1">
      <c r="A9" s="202"/>
      <c r="B9" s="144" t="s">
        <v>247</v>
      </c>
      <c r="C9" s="145">
        <v>105.0448178021328</v>
      </c>
      <c r="D9" s="146">
        <v>12</v>
      </c>
      <c r="F9" s="145">
        <v>106.12192828309554</v>
      </c>
      <c r="G9" s="145"/>
      <c r="H9" s="145">
        <v>1.0771104809627445</v>
      </c>
      <c r="I9" s="147">
        <v>1.0253818355814959E-2</v>
      </c>
      <c r="J9" s="147"/>
      <c r="K9" s="148">
        <v>37.896457479756251</v>
      </c>
      <c r="L9" s="147">
        <v>0.55376176109949582</v>
      </c>
      <c r="M9" s="149"/>
      <c r="N9" s="133"/>
      <c r="O9" s="150"/>
      <c r="P9" s="150"/>
      <c r="Q9" s="204"/>
      <c r="R9" s="205"/>
      <c r="S9" s="205"/>
    </row>
    <row r="10" spans="1:20" s="203" customFormat="1" ht="39.950000000000003" customHeight="1">
      <c r="A10" s="202"/>
      <c r="B10" s="151" t="s">
        <v>192</v>
      </c>
      <c r="C10" s="152">
        <v>272.48888483221015</v>
      </c>
      <c r="D10" s="153">
        <v>12</v>
      </c>
      <c r="F10" s="152">
        <v>241.68739460642718</v>
      </c>
      <c r="G10" s="152"/>
      <c r="H10" s="152">
        <v>-30.80149022578297</v>
      </c>
      <c r="I10" s="154">
        <v>-0.1130376024135793</v>
      </c>
      <c r="J10" s="154"/>
      <c r="K10" s="155">
        <v>-38.151023953686433</v>
      </c>
      <c r="L10" s="154">
        <v>-0.13621374336516368</v>
      </c>
      <c r="M10" s="149"/>
      <c r="N10" s="133"/>
      <c r="O10" s="150"/>
      <c r="P10" s="150"/>
      <c r="Q10" s="204"/>
      <c r="R10" s="205"/>
      <c r="S10" s="205"/>
    </row>
    <row r="11" spans="1:20" s="203" customFormat="1" ht="39.950000000000003" customHeight="1">
      <c r="A11" s="202"/>
      <c r="B11" s="156" t="s">
        <v>248</v>
      </c>
      <c r="C11" s="157">
        <v>0.94939279967272361</v>
      </c>
      <c r="D11" s="158">
        <v>12</v>
      </c>
      <c r="F11" s="157">
        <v>0.95850014079767654</v>
      </c>
      <c r="G11" s="157"/>
      <c r="H11" s="157">
        <v>9.1073411249529279E-3</v>
      </c>
      <c r="I11" s="159">
        <v>9.5928061894849925E-3</v>
      </c>
      <c r="J11" s="159"/>
      <c r="K11" s="159">
        <v>2.7237601090455255E-2</v>
      </c>
      <c r="L11" s="159">
        <v>2.7500140797676487E-2</v>
      </c>
      <c r="M11" s="149"/>
      <c r="N11" s="133"/>
      <c r="O11" s="150"/>
      <c r="P11" s="150"/>
      <c r="Q11" s="204"/>
      <c r="R11" s="226"/>
      <c r="S11" s="226"/>
      <c r="T11" s="226"/>
    </row>
    <row r="12" spans="1:20" s="203" customFormat="1" ht="39.950000000000003" customHeight="1">
      <c r="A12" s="202"/>
      <c r="B12" s="160" t="s">
        <v>249</v>
      </c>
      <c r="C12" s="145"/>
      <c r="D12" s="146"/>
      <c r="F12" s="145"/>
      <c r="G12" s="145"/>
      <c r="H12" s="145"/>
      <c r="I12" s="147"/>
      <c r="J12" s="147"/>
      <c r="K12" s="148"/>
      <c r="L12" s="147"/>
      <c r="M12" s="149"/>
      <c r="N12" s="133"/>
      <c r="O12" s="150"/>
      <c r="P12" s="150"/>
      <c r="Q12" s="204"/>
    </row>
    <row r="13" spans="1:20" s="203" customFormat="1" ht="39.950000000000003" customHeight="1">
      <c r="A13" s="202"/>
      <c r="B13" s="144" t="s">
        <v>184</v>
      </c>
      <c r="C13" s="145">
        <v>1047.3823744368333</v>
      </c>
      <c r="D13" s="146">
        <v>12</v>
      </c>
      <c r="F13" s="145">
        <v>1190.2786384174199</v>
      </c>
      <c r="G13" s="145"/>
      <c r="H13" s="145">
        <v>142.89626398058658</v>
      </c>
      <c r="I13" s="147">
        <v>0.13643180128691812</v>
      </c>
      <c r="J13" s="147"/>
      <c r="K13" s="148">
        <v>170.37168922079991</v>
      </c>
      <c r="L13" s="147">
        <v>0.16705425866988888</v>
      </c>
      <c r="M13" s="149"/>
      <c r="N13" s="133"/>
      <c r="O13" s="150"/>
      <c r="P13" s="150"/>
      <c r="Q13" s="204"/>
      <c r="R13" s="206"/>
      <c r="S13" s="206"/>
    </row>
    <row r="14" spans="1:20" s="203" customFormat="1" ht="39.950000000000003" customHeight="1">
      <c r="A14" s="202"/>
      <c r="B14" s="151" t="s">
        <v>194</v>
      </c>
      <c r="C14" s="152">
        <v>86.015316870739539</v>
      </c>
      <c r="D14" s="153">
        <v>12</v>
      </c>
      <c r="F14" s="152">
        <v>76.18617334431093</v>
      </c>
      <c r="G14" s="152"/>
      <c r="H14" s="152">
        <v>-9.8291435264286093</v>
      </c>
      <c r="I14" s="154">
        <v>-0.11427201438087431</v>
      </c>
      <c r="J14" s="154"/>
      <c r="K14" s="155">
        <v>-22.70880156723797</v>
      </c>
      <c r="L14" s="154">
        <v>-0.22966457690282172</v>
      </c>
      <c r="M14" s="149"/>
      <c r="N14" s="133"/>
      <c r="O14" s="150"/>
      <c r="P14" s="150"/>
      <c r="Q14" s="204"/>
      <c r="R14" s="206"/>
      <c r="S14" s="206"/>
    </row>
    <row r="15" spans="1:20" s="203" customFormat="1" ht="39.950000000000003" customHeight="1">
      <c r="A15" s="202"/>
      <c r="B15" s="161" t="s">
        <v>195</v>
      </c>
      <c r="C15" s="162">
        <v>-44.38665902970812</v>
      </c>
      <c r="D15" s="163">
        <v>12</v>
      </c>
      <c r="F15" s="162">
        <v>11.432360663052791</v>
      </c>
      <c r="G15" s="162"/>
      <c r="H15" s="162">
        <v>55.819019692760911</v>
      </c>
      <c r="I15" s="157">
        <v>-1.2575629910645241</v>
      </c>
      <c r="J15" s="157"/>
      <c r="K15" s="164">
        <v>116.55847307869929</v>
      </c>
      <c r="L15" s="157">
        <v>-1.1086726298769276</v>
      </c>
      <c r="M15" s="149"/>
      <c r="N15" s="133"/>
      <c r="O15" s="150"/>
      <c r="P15" s="150"/>
      <c r="Q15" s="207"/>
      <c r="R15" s="206"/>
      <c r="S15" s="206"/>
    </row>
    <row r="16" spans="1:20" s="203" customFormat="1" ht="39.950000000000003" customHeight="1">
      <c r="A16" s="202"/>
      <c r="B16" s="165" t="s">
        <v>197</v>
      </c>
      <c r="C16" s="166">
        <v>319.05652097571345</v>
      </c>
      <c r="D16" s="167">
        <v>12</v>
      </c>
      <c r="F16" s="166">
        <v>326.33833333378027</v>
      </c>
      <c r="G16" s="166"/>
      <c r="H16" s="166">
        <v>7.2818123580668157</v>
      </c>
      <c r="I16" s="168">
        <v>2.2822954176890509E-2</v>
      </c>
      <c r="J16" s="168"/>
      <c r="K16" s="169">
        <v>57.147888078883682</v>
      </c>
      <c r="L16" s="168">
        <v>0.21225235265148701</v>
      </c>
      <c r="M16" s="149"/>
      <c r="N16" s="133"/>
      <c r="O16" s="150"/>
      <c r="P16" s="150"/>
      <c r="Q16" s="204"/>
    </row>
    <row r="17" spans="1:19" s="203" customFormat="1" ht="15" customHeight="1">
      <c r="A17" s="202"/>
      <c r="B17" s="165"/>
      <c r="C17" s="166"/>
      <c r="D17" s="167"/>
      <c r="F17" s="166"/>
      <c r="G17" s="166"/>
      <c r="H17" s="166"/>
      <c r="I17" s="168"/>
      <c r="J17" s="168"/>
      <c r="K17" s="169"/>
      <c r="L17" s="168"/>
      <c r="M17" s="149"/>
      <c r="N17" s="133"/>
      <c r="O17" s="150"/>
      <c r="P17" s="150"/>
      <c r="Q17" s="204"/>
    </row>
    <row r="18" spans="1:19" s="203" customFormat="1" ht="39.950000000000003" customHeight="1">
      <c r="A18" s="202"/>
      <c r="B18" s="142" t="s">
        <v>250</v>
      </c>
      <c r="C18" s="170">
        <v>5212.8024983313762</v>
      </c>
      <c r="D18" s="171">
        <v>11</v>
      </c>
      <c r="F18" s="170">
        <v>5766.9711041092005</v>
      </c>
      <c r="G18" s="170"/>
      <c r="H18" s="170">
        <v>554.16860577782427</v>
      </c>
      <c r="I18" s="168">
        <v>0.10630915058746515</v>
      </c>
      <c r="J18" s="168"/>
      <c r="K18" s="172">
        <v>881.75257675012017</v>
      </c>
      <c r="L18" s="168">
        <v>0.18049846559182847</v>
      </c>
      <c r="M18" s="149"/>
      <c r="N18" s="133"/>
      <c r="O18" s="150"/>
      <c r="P18" s="150"/>
      <c r="Q18" s="204"/>
      <c r="R18" s="206"/>
      <c r="S18" s="206"/>
    </row>
    <row r="19" spans="1:19" s="203" customFormat="1" ht="39.950000000000003" customHeight="1">
      <c r="A19" s="202"/>
      <c r="B19" s="173" t="s">
        <v>0</v>
      </c>
      <c r="C19" s="174">
        <v>1629.6173841541665</v>
      </c>
      <c r="D19" s="175">
        <v>10</v>
      </c>
      <c r="E19" s="205"/>
      <c r="F19" s="174">
        <v>1766.5238831000001</v>
      </c>
      <c r="G19" s="174"/>
      <c r="H19" s="174">
        <v>136.90649894583362</v>
      </c>
      <c r="I19" s="147">
        <v>8.4011437455850047E-2</v>
      </c>
      <c r="J19" s="147"/>
      <c r="K19" s="176">
        <v>204.04388127000038</v>
      </c>
      <c r="L19" s="147">
        <v>0.13057528518400008</v>
      </c>
      <c r="M19" s="177"/>
      <c r="N19" s="133"/>
      <c r="O19" s="150"/>
      <c r="P19" s="150"/>
      <c r="Q19" s="204"/>
      <c r="R19" s="206"/>
      <c r="S19" s="206"/>
    </row>
    <row r="20" spans="1:19" s="203" customFormat="1" ht="39.950000000000003" customHeight="1">
      <c r="A20" s="202"/>
      <c r="B20" s="178" t="s">
        <v>8</v>
      </c>
      <c r="C20" s="174">
        <v>783.47695899229052</v>
      </c>
      <c r="D20" s="175">
        <v>10</v>
      </c>
      <c r="E20" s="205"/>
      <c r="F20" s="174">
        <v>866.54073574472307</v>
      </c>
      <c r="G20" s="174"/>
      <c r="H20" s="174">
        <v>83.063776752432545</v>
      </c>
      <c r="I20" s="147">
        <v>0.10601942507571538</v>
      </c>
      <c r="J20" s="147"/>
      <c r="K20" s="176">
        <v>92.516675271136023</v>
      </c>
      <c r="L20" s="147">
        <v>0.11956167408878948</v>
      </c>
      <c r="M20" s="177"/>
      <c r="N20" s="133"/>
      <c r="O20" s="150"/>
      <c r="P20" s="150"/>
      <c r="Q20" s="204"/>
      <c r="R20" s="206"/>
      <c r="S20" s="206"/>
    </row>
    <row r="21" spans="1:19" s="203" customFormat="1" ht="39.950000000000003" customHeight="1">
      <c r="A21" s="202"/>
      <c r="B21" s="178" t="s">
        <v>9</v>
      </c>
      <c r="C21" s="174">
        <v>591.20319478261581</v>
      </c>
      <c r="D21" s="175">
        <v>9</v>
      </c>
      <c r="E21" s="205"/>
      <c r="F21" s="174">
        <v>892.42166452509707</v>
      </c>
      <c r="G21" s="174"/>
      <c r="H21" s="174">
        <v>301.21846974248126</v>
      </c>
      <c r="I21" s="147">
        <v>0.50950074762914421</v>
      </c>
      <c r="J21" s="147"/>
      <c r="K21" s="176">
        <v>490.06957403726119</v>
      </c>
      <c r="L21" s="147">
        <v>1.2177476752611756</v>
      </c>
      <c r="M21" s="177"/>
      <c r="N21" s="133"/>
      <c r="O21" s="150"/>
      <c r="P21" s="150"/>
      <c r="Q21" s="204"/>
    </row>
    <row r="22" spans="1:19" s="203" customFormat="1" ht="39.950000000000003" customHeight="1">
      <c r="A22" s="202"/>
      <c r="B22" s="178" t="s">
        <v>10</v>
      </c>
      <c r="C22" s="174">
        <v>345.44423513141652</v>
      </c>
      <c r="D22" s="175">
        <v>9</v>
      </c>
      <c r="E22" s="205"/>
      <c r="F22" s="174">
        <v>370.49563372703699</v>
      </c>
      <c r="G22" s="174"/>
      <c r="H22" s="174">
        <v>25.051398595620469</v>
      </c>
      <c r="I22" s="147">
        <v>7.2519370850378184E-2</v>
      </c>
      <c r="J22" s="147"/>
      <c r="K22" s="176">
        <v>14.836572968947848</v>
      </c>
      <c r="L22" s="147">
        <v>4.1595821554784917E-2</v>
      </c>
      <c r="M22" s="177"/>
      <c r="N22" s="133"/>
      <c r="O22" s="150"/>
      <c r="P22" s="150"/>
      <c r="Q22" s="204"/>
    </row>
    <row r="23" spans="1:19" s="203" customFormat="1" ht="39.950000000000003" customHeight="1">
      <c r="A23" s="202"/>
      <c r="B23" s="173" t="s">
        <v>7</v>
      </c>
      <c r="C23" s="174">
        <v>580.28647280130758</v>
      </c>
      <c r="D23" s="175">
        <v>10</v>
      </c>
      <c r="E23" s="205"/>
      <c r="F23" s="174">
        <v>570.57177494913901</v>
      </c>
      <c r="G23" s="174"/>
      <c r="H23" s="174">
        <v>-9.7146978521685696</v>
      </c>
      <c r="I23" s="147">
        <v>-1.6741210259945016E-2</v>
      </c>
      <c r="J23" s="147"/>
      <c r="K23" s="176">
        <v>-34.772497731246744</v>
      </c>
      <c r="L23" s="147">
        <v>-5.7373575170759916E-2</v>
      </c>
      <c r="M23" s="177"/>
      <c r="N23" s="133"/>
      <c r="O23" s="150"/>
      <c r="P23" s="150"/>
      <c r="Q23" s="204"/>
    </row>
    <row r="24" spans="1:19" s="203" customFormat="1" ht="39.950000000000003" customHeight="1">
      <c r="A24" s="202"/>
      <c r="B24" s="178" t="s">
        <v>155</v>
      </c>
      <c r="C24" s="174">
        <v>337.78099327346501</v>
      </c>
      <c r="D24" s="175">
        <v>10</v>
      </c>
      <c r="E24" s="205"/>
      <c r="F24" s="174">
        <v>307.02287918432302</v>
      </c>
      <c r="G24" s="174"/>
      <c r="H24" s="174">
        <v>-30.758114089141998</v>
      </c>
      <c r="I24" s="147">
        <v>-9.1059339340151868E-2</v>
      </c>
      <c r="J24" s="147"/>
      <c r="K24" s="176">
        <v>4.4475042563320244</v>
      </c>
      <c r="L24" s="147">
        <v>1.4616256392343097E-2</v>
      </c>
      <c r="M24" s="177"/>
      <c r="N24" s="133"/>
      <c r="O24" s="150"/>
      <c r="P24" s="150"/>
      <c r="Q24" s="204"/>
    </row>
    <row r="25" spans="1:19" s="203" customFormat="1" ht="39.950000000000003" customHeight="1">
      <c r="A25" s="202"/>
      <c r="B25" s="173" t="s">
        <v>208</v>
      </c>
      <c r="C25" s="174">
        <v>1531.5370500408794</v>
      </c>
      <c r="D25" s="175">
        <v>10</v>
      </c>
      <c r="E25" s="205"/>
      <c r="F25" s="174">
        <v>1654.9424594452503</v>
      </c>
      <c r="G25" s="174"/>
      <c r="H25" s="174">
        <v>123.40540940437086</v>
      </c>
      <c r="I25" s="147">
        <v>8.0576182862227785E-2</v>
      </c>
      <c r="J25" s="147"/>
      <c r="K25" s="176">
        <v>158.54807959169739</v>
      </c>
      <c r="L25" s="147">
        <v>0.10594925116629916</v>
      </c>
      <c r="M25" s="177"/>
      <c r="N25" s="133"/>
      <c r="O25" s="150"/>
      <c r="P25" s="150"/>
      <c r="Q25" s="204"/>
    </row>
    <row r="26" spans="1:19" s="203" customFormat="1" ht="39.950000000000003" customHeight="1">
      <c r="A26" s="202"/>
      <c r="B26" s="173" t="s">
        <v>224</v>
      </c>
      <c r="C26" s="174">
        <v>125.9788045980908</v>
      </c>
      <c r="D26" s="175">
        <v>10</v>
      </c>
      <c r="E26" s="205"/>
      <c r="F26" s="174">
        <v>128.29509059</v>
      </c>
      <c r="G26" s="174"/>
      <c r="H26" s="174">
        <v>2.3162859919091972</v>
      </c>
      <c r="I26" s="147">
        <v>1.8386315057511649E-2</v>
      </c>
      <c r="J26" s="147"/>
      <c r="K26" s="176">
        <v>10.282559950360024</v>
      </c>
      <c r="L26" s="147">
        <v>8.7246530423728874E-2</v>
      </c>
      <c r="M26" s="177"/>
      <c r="N26" s="133"/>
      <c r="O26" s="150"/>
      <c r="P26" s="150"/>
      <c r="Q26" s="204"/>
    </row>
    <row r="27" spans="1:19" s="203" customFormat="1" ht="39.950000000000003" customHeight="1">
      <c r="A27" s="202"/>
      <c r="B27" s="173" t="s">
        <v>251</v>
      </c>
      <c r="C27" s="174">
        <v>-676.1082342221564</v>
      </c>
      <c r="D27" s="175">
        <v>10</v>
      </c>
      <c r="E27" s="205"/>
      <c r="F27" s="174">
        <v>-789.8430171563532</v>
      </c>
      <c r="G27" s="174"/>
      <c r="H27" s="174">
        <v>-113.7347829341968</v>
      </c>
      <c r="I27" s="147">
        <v>0.16821978668111548</v>
      </c>
      <c r="J27" s="147"/>
      <c r="K27" s="176">
        <v>-58.219772864351512</v>
      </c>
      <c r="L27" s="147">
        <v>7.9462918076196987E-2</v>
      </c>
      <c r="M27" s="177"/>
      <c r="N27" s="133"/>
      <c r="O27" s="150"/>
      <c r="P27" s="150"/>
      <c r="Q27" s="207"/>
    </row>
    <row r="28" spans="1:19" s="203" customFormat="1" ht="39.950000000000003" customHeight="1">
      <c r="A28" s="202"/>
      <c r="B28" s="142" t="s">
        <v>252</v>
      </c>
      <c r="C28" s="179">
        <v>174.67096406124509</v>
      </c>
      <c r="D28" s="171">
        <v>12</v>
      </c>
      <c r="E28" s="205"/>
      <c r="F28" s="179">
        <v>190.669731578626</v>
      </c>
      <c r="G28" s="179"/>
      <c r="H28" s="179">
        <v>15.998767517380912</v>
      </c>
      <c r="I28" s="168">
        <v>9.1593743719026177E-2</v>
      </c>
      <c r="J28" s="168"/>
      <c r="K28" s="169">
        <v>46.811606814353382</v>
      </c>
      <c r="L28" s="168">
        <v>0.32501550784312716</v>
      </c>
      <c r="M28" s="177"/>
      <c r="N28" s="133"/>
      <c r="O28" s="150"/>
      <c r="P28" s="150"/>
      <c r="Q28" s="204"/>
      <c r="R28" s="205"/>
      <c r="S28" s="205"/>
    </row>
    <row r="29" spans="1:19" s="203" customFormat="1" ht="39.950000000000003" customHeight="1">
      <c r="A29" s="202"/>
      <c r="B29" s="173" t="s">
        <v>0</v>
      </c>
      <c r="C29" s="180">
        <v>100.48537878316128</v>
      </c>
      <c r="D29" s="175">
        <v>11</v>
      </c>
      <c r="E29" s="205"/>
      <c r="F29" s="180">
        <v>97.744514359760998</v>
      </c>
      <c r="G29" s="180"/>
      <c r="H29" s="180">
        <v>-2.7408644234002821</v>
      </c>
      <c r="I29" s="147">
        <v>-2.7276251098329762E-2</v>
      </c>
      <c r="J29" s="147"/>
      <c r="K29" s="148">
        <v>-20.220797619317807</v>
      </c>
      <c r="L29" s="147">
        <v>-0.17165665796812712</v>
      </c>
      <c r="M29" s="177"/>
      <c r="N29" s="133"/>
      <c r="O29" s="150"/>
      <c r="P29" s="150"/>
      <c r="Q29" s="204"/>
      <c r="R29" s="205"/>
      <c r="S29" s="205"/>
    </row>
    <row r="30" spans="1:19" s="203" customFormat="1" ht="39.950000000000003" customHeight="1">
      <c r="A30" s="202"/>
      <c r="B30" s="178" t="s">
        <v>8</v>
      </c>
      <c r="C30" s="180">
        <v>16.06753187894634</v>
      </c>
      <c r="D30" s="175">
        <v>11</v>
      </c>
      <c r="E30" s="205"/>
      <c r="F30" s="180">
        <v>22.009756665309297</v>
      </c>
      <c r="G30" s="180"/>
      <c r="H30" s="180">
        <v>5.9422247863629565</v>
      </c>
      <c r="I30" s="147">
        <v>0.36982809999270594</v>
      </c>
      <c r="J30" s="147"/>
      <c r="K30" s="148">
        <v>-9.4988483787624247</v>
      </c>
      <c r="L30" s="147">
        <v>-0.30127756618065726</v>
      </c>
      <c r="M30" s="181"/>
      <c r="N30" s="133"/>
      <c r="O30" s="150"/>
      <c r="P30" s="150"/>
      <c r="Q30" s="204"/>
      <c r="R30" s="205"/>
      <c r="S30" s="205"/>
    </row>
    <row r="31" spans="1:19" s="203" customFormat="1" ht="39.950000000000003" customHeight="1">
      <c r="A31" s="202"/>
      <c r="B31" s="178" t="s">
        <v>9</v>
      </c>
      <c r="C31" s="180">
        <v>16.323102333226984</v>
      </c>
      <c r="D31" s="175">
        <v>10</v>
      </c>
      <c r="E31" s="205"/>
      <c r="F31" s="180">
        <v>9.6623323262370011</v>
      </c>
      <c r="G31" s="180"/>
      <c r="H31" s="180">
        <v>-6.6607700069899831</v>
      </c>
      <c r="I31" s="147">
        <v>-0.40805784776778931</v>
      </c>
      <c r="J31" s="147"/>
      <c r="K31" s="148">
        <v>-10.804420335122698</v>
      </c>
      <c r="L31" s="147">
        <v>-0.52866671579331703</v>
      </c>
      <c r="M31" s="181"/>
      <c r="N31" s="133"/>
      <c r="O31" s="150"/>
      <c r="P31" s="150"/>
      <c r="Q31" s="204"/>
      <c r="R31" s="204"/>
    </row>
    <row r="32" spans="1:19" s="203" customFormat="1" ht="39.950000000000003" customHeight="1">
      <c r="A32" s="202"/>
      <c r="B32" s="178" t="s">
        <v>10</v>
      </c>
      <c r="C32" s="180">
        <v>14.436260433319708</v>
      </c>
      <c r="D32" s="175">
        <v>10</v>
      </c>
      <c r="E32" s="205"/>
      <c r="F32" s="180">
        <v>10.210458143833694</v>
      </c>
      <c r="G32" s="180"/>
      <c r="H32" s="180">
        <v>-4.2258022894860137</v>
      </c>
      <c r="I32" s="147">
        <v>-0.29272139478258663</v>
      </c>
      <c r="J32" s="147"/>
      <c r="K32" s="148">
        <v>-4.0439133873131681</v>
      </c>
      <c r="L32" s="147">
        <v>-0.28598194798365772</v>
      </c>
      <c r="M32" s="181"/>
      <c r="N32" s="133"/>
      <c r="O32" s="150"/>
      <c r="P32" s="150"/>
      <c r="Q32" s="204"/>
      <c r="R32" s="204"/>
    </row>
    <row r="33" spans="1:18" s="203" customFormat="1" ht="39.950000000000003" customHeight="1">
      <c r="A33" s="202"/>
      <c r="B33" s="173" t="s">
        <v>7</v>
      </c>
      <c r="C33" s="180">
        <v>22.188957550109944</v>
      </c>
      <c r="D33" s="175">
        <v>11</v>
      </c>
      <c r="E33" s="205"/>
      <c r="F33" s="180">
        <v>23.228041472393496</v>
      </c>
      <c r="G33" s="180"/>
      <c r="H33" s="180">
        <v>1.0390839222835524</v>
      </c>
      <c r="I33" s="147">
        <v>4.6828875125699776E-2</v>
      </c>
      <c r="J33" s="147"/>
      <c r="K33" s="148">
        <v>-6.0277326713566275</v>
      </c>
      <c r="L33" s="147">
        <v>-0.20723407944049499</v>
      </c>
      <c r="M33" s="181"/>
      <c r="N33" s="133"/>
      <c r="O33" s="150"/>
      <c r="P33" s="150"/>
      <c r="Q33" s="204"/>
      <c r="R33" s="204"/>
    </row>
    <row r="34" spans="1:18" s="203" customFormat="1" ht="39.950000000000003" customHeight="1">
      <c r="A34" s="202"/>
      <c r="B34" s="178" t="s">
        <v>155</v>
      </c>
      <c r="C34" s="180">
        <v>6.1707479491866568</v>
      </c>
      <c r="D34" s="175">
        <v>11</v>
      </c>
      <c r="E34" s="205"/>
      <c r="F34" s="180">
        <v>10.57013783752901</v>
      </c>
      <c r="G34" s="180"/>
      <c r="H34" s="180">
        <v>4.3993898883423537</v>
      </c>
      <c r="I34" s="147">
        <v>0.71294272988774732</v>
      </c>
      <c r="J34" s="147"/>
      <c r="K34" s="148">
        <v>-7.4716328936422585</v>
      </c>
      <c r="L34" s="147">
        <v>-0.41277012013727721</v>
      </c>
      <c r="M34" s="181"/>
      <c r="N34" s="133"/>
      <c r="O34" s="150"/>
      <c r="P34" s="150"/>
      <c r="Q34" s="204"/>
      <c r="R34" s="204"/>
    </row>
    <row r="35" spans="1:18" s="203" customFormat="1" ht="39.950000000000003" customHeight="1">
      <c r="A35" s="202"/>
      <c r="B35" s="173" t="s">
        <v>208</v>
      </c>
      <c r="C35" s="180">
        <v>34.832756939499227</v>
      </c>
      <c r="D35" s="175">
        <v>11</v>
      </c>
      <c r="E35" s="205"/>
      <c r="F35" s="180">
        <v>50.328328335984786</v>
      </c>
      <c r="G35" s="180"/>
      <c r="H35" s="180">
        <v>15.495571396485559</v>
      </c>
      <c r="I35" s="147">
        <v>0.44485630073438376</v>
      </c>
      <c r="J35" s="147"/>
      <c r="K35" s="148">
        <v>72.612173763890809</v>
      </c>
      <c r="L35" s="147">
        <v>-3.2568757101338468</v>
      </c>
      <c r="M35" s="181"/>
      <c r="N35" s="133"/>
      <c r="O35" s="150"/>
      <c r="P35" s="150"/>
      <c r="Q35" s="204"/>
      <c r="R35" s="204"/>
    </row>
    <row r="36" spans="1:18" s="203" customFormat="1" ht="39.950000000000003" customHeight="1">
      <c r="A36" s="202"/>
      <c r="B36" s="173" t="s">
        <v>224</v>
      </c>
      <c r="C36" s="180">
        <v>-0.87065726924847298</v>
      </c>
      <c r="D36" s="175">
        <v>11</v>
      </c>
      <c r="E36" s="205"/>
      <c r="F36" s="180">
        <v>0.16243468308855014</v>
      </c>
      <c r="G36" s="180"/>
      <c r="H36" s="180">
        <v>1.0330919523370232</v>
      </c>
      <c r="I36" s="147">
        <v>-1.1865655853637553</v>
      </c>
      <c r="J36" s="147"/>
      <c r="K36" s="148">
        <v>1.5382009331518505</v>
      </c>
      <c r="L36" s="147">
        <v>-1.1160247736346787</v>
      </c>
      <c r="M36" s="181"/>
      <c r="N36" s="133"/>
      <c r="O36" s="150"/>
      <c r="P36" s="150"/>
      <c r="Q36" s="207"/>
      <c r="R36" s="207"/>
    </row>
    <row r="37" spans="1:18" s="203" customFormat="1" ht="39.950000000000003" customHeight="1">
      <c r="A37" s="202"/>
      <c r="B37" s="182" t="s">
        <v>253</v>
      </c>
      <c r="C37" s="183">
        <v>-36.141774352931058</v>
      </c>
      <c r="D37" s="184">
        <v>11</v>
      </c>
      <c r="E37" s="205"/>
      <c r="F37" s="183">
        <v>-33.246272245510852</v>
      </c>
      <c r="G37" s="183"/>
      <c r="H37" s="183">
        <v>2.8955021074202065</v>
      </c>
      <c r="I37" s="185">
        <v>-8.0115106667013603E-2</v>
      </c>
      <c r="J37" s="185"/>
      <c r="K37" s="186">
        <v>30.728577402825721</v>
      </c>
      <c r="L37" s="185">
        <v>-0.48052699616389294</v>
      </c>
      <c r="M37" s="181"/>
      <c r="N37" s="133"/>
      <c r="O37" s="150"/>
      <c r="P37" s="150"/>
      <c r="Q37" s="207"/>
      <c r="R37" s="207"/>
    </row>
    <row r="38" spans="1:18" s="203" customFormat="1" ht="10.5" customHeight="1">
      <c r="A38" s="202"/>
      <c r="B38" s="173"/>
      <c r="C38" s="187"/>
      <c r="D38" s="188"/>
      <c r="E38" s="205"/>
      <c r="F38" s="187"/>
      <c r="G38" s="187"/>
      <c r="H38" s="187"/>
      <c r="I38" s="187"/>
      <c r="J38" s="187"/>
      <c r="K38" s="187"/>
      <c r="L38" s="187"/>
      <c r="N38" s="181"/>
      <c r="Q38" s="204"/>
      <c r="R38" s="204"/>
    </row>
    <row r="39" spans="1:18" ht="15">
      <c r="B39" s="208"/>
      <c r="C39" s="208"/>
      <c r="D39" s="143"/>
      <c r="F39" s="141"/>
      <c r="G39" s="141"/>
      <c r="H39" s="141"/>
      <c r="I39" s="141"/>
      <c r="J39" s="141"/>
      <c r="K39" s="141"/>
      <c r="L39" s="141"/>
    </row>
    <row r="40" spans="1:18" ht="15">
      <c r="B40" s="208"/>
      <c r="C40" s="208"/>
      <c r="D40" s="143"/>
      <c r="I40" s="141"/>
      <c r="J40" s="141"/>
      <c r="K40" s="141"/>
      <c r="L40" s="141"/>
    </row>
    <row r="41" spans="1:18" ht="15">
      <c r="B41" s="208"/>
      <c r="C41" s="208"/>
      <c r="D41" s="143"/>
      <c r="I41" s="141"/>
      <c r="J41" s="141"/>
      <c r="K41" s="141"/>
      <c r="L41" s="141"/>
    </row>
    <row r="42" spans="1:18">
      <c r="B42" s="208"/>
      <c r="C42" s="208"/>
      <c r="D42" s="209"/>
      <c r="I42" s="208"/>
      <c r="J42" s="208"/>
      <c r="K42" s="208"/>
      <c r="L42" s="208"/>
    </row>
    <row r="43" spans="1:18">
      <c r="B43" s="208"/>
      <c r="C43" s="208"/>
      <c r="D43" s="209"/>
      <c r="I43" s="208"/>
      <c r="J43" s="208"/>
      <c r="K43" s="208"/>
      <c r="L43" s="208"/>
    </row>
    <row r="44" spans="1:18" ht="12.75">
      <c r="A44" s="199"/>
      <c r="B44" s="208"/>
      <c r="C44" s="208"/>
      <c r="D44" s="209"/>
      <c r="F44" s="208"/>
      <c r="G44" s="208"/>
      <c r="H44" s="208"/>
      <c r="I44" s="208"/>
      <c r="J44" s="208"/>
      <c r="K44" s="208"/>
      <c r="L44" s="208"/>
    </row>
    <row r="45" spans="1:18" ht="12.75">
      <c r="A45" s="199"/>
      <c r="B45" s="208"/>
      <c r="C45" s="208"/>
      <c r="D45" s="209"/>
      <c r="F45" s="208"/>
      <c r="G45" s="208"/>
      <c r="H45" s="208"/>
      <c r="I45" s="208"/>
      <c r="J45" s="208"/>
      <c r="K45" s="208"/>
      <c r="L45" s="208"/>
    </row>
    <row r="46" spans="1:18" ht="12.75">
      <c r="A46" s="199"/>
      <c r="B46" s="208"/>
      <c r="C46" s="208"/>
      <c r="D46" s="209"/>
      <c r="F46" s="208"/>
      <c r="G46" s="208"/>
      <c r="H46" s="208"/>
      <c r="I46" s="208"/>
      <c r="J46" s="208"/>
      <c r="K46" s="208"/>
      <c r="L46" s="208"/>
    </row>
    <row r="47" spans="1:18" ht="15">
      <c r="A47" s="199"/>
      <c r="B47" s="141"/>
      <c r="C47" s="208"/>
      <c r="D47" s="209"/>
      <c r="F47" s="208"/>
      <c r="G47" s="208"/>
      <c r="H47" s="208"/>
      <c r="I47" s="208"/>
      <c r="J47" s="208"/>
      <c r="K47" s="208"/>
      <c r="L47" s="208"/>
    </row>
    <row r="48" spans="1:18" ht="15">
      <c r="B48" s="141"/>
      <c r="C48" s="141"/>
      <c r="D48" s="143"/>
      <c r="F48" s="141"/>
      <c r="G48" s="141"/>
      <c r="H48" s="141"/>
      <c r="I48" s="141"/>
      <c r="J48" s="141"/>
      <c r="K48" s="141"/>
      <c r="L48" s="141"/>
    </row>
    <row r="49" spans="1:12" ht="15">
      <c r="B49" s="141"/>
      <c r="C49" s="141"/>
      <c r="D49" s="143"/>
      <c r="F49" s="141"/>
      <c r="G49" s="141"/>
      <c r="H49" s="141"/>
      <c r="I49" s="141"/>
      <c r="J49" s="141"/>
      <c r="K49" s="141"/>
      <c r="L49" s="141"/>
    </row>
    <row r="50" spans="1:12" ht="15">
      <c r="B50" s="141"/>
      <c r="C50" s="141"/>
      <c r="D50" s="143"/>
      <c r="F50" s="141"/>
      <c r="G50" s="141"/>
      <c r="H50" s="141"/>
      <c r="I50" s="141"/>
      <c r="J50" s="141"/>
      <c r="K50" s="141"/>
      <c r="L50" s="141"/>
    </row>
    <row r="51" spans="1:12" ht="15">
      <c r="B51" s="141"/>
      <c r="C51" s="141"/>
      <c r="D51" s="143"/>
      <c r="F51" s="141"/>
      <c r="G51" s="141"/>
      <c r="H51" s="141"/>
      <c r="I51" s="141"/>
      <c r="J51" s="141"/>
      <c r="K51" s="141"/>
      <c r="L51" s="141"/>
    </row>
    <row r="52" spans="1:12" ht="15">
      <c r="B52" s="141"/>
      <c r="C52" s="141"/>
      <c r="D52" s="143"/>
      <c r="F52" s="141"/>
      <c r="G52" s="141"/>
      <c r="H52" s="141"/>
      <c r="I52" s="141"/>
      <c r="J52" s="141"/>
      <c r="K52" s="141"/>
      <c r="L52" s="141"/>
    </row>
    <row r="53" spans="1:12" ht="15">
      <c r="B53" s="141"/>
      <c r="C53" s="141"/>
      <c r="D53" s="143"/>
      <c r="F53" s="141"/>
      <c r="G53" s="141"/>
      <c r="H53" s="141"/>
      <c r="I53" s="141"/>
      <c r="J53" s="141"/>
      <c r="K53" s="141"/>
      <c r="L53" s="141"/>
    </row>
    <row r="59" spans="1:12">
      <c r="A59" s="199"/>
    </row>
    <row r="75" spans="1:12" ht="12.75">
      <c r="A75" s="199"/>
      <c r="B75" s="199"/>
      <c r="C75" s="199"/>
      <c r="D75" s="200"/>
      <c r="F75" s="199"/>
      <c r="G75" s="199"/>
      <c r="H75" s="199"/>
      <c r="I75" s="199"/>
      <c r="J75" s="199"/>
      <c r="K75" s="199"/>
      <c r="L75" s="199"/>
    </row>
  </sheetData>
  <mergeCells count="4">
    <mergeCell ref="C3:D3"/>
    <mergeCell ref="H3:I3"/>
    <mergeCell ref="K3:L3"/>
    <mergeCell ref="R11:T11"/>
  </mergeCells>
  <pageMargins left="0.25" right="0.25" top="0.75" bottom="0.75" header="0.3" footer="0.3"/>
  <pageSetup paperSize="9" scale="37" orientation="landscape" r:id="rId1"/>
  <headerFooter alignWithMargins="0">
    <oddHeader>&amp;R&amp;D&amp;T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Index</vt:lpstr>
      <vt:lpstr>06M 2021_BS</vt:lpstr>
      <vt:lpstr>06M 2021_Con P&amp;L</vt:lpstr>
      <vt:lpstr>06M 2021_P&amp;L by BU</vt:lpstr>
      <vt:lpstr>2Q 2021_P&amp;L by BU</vt:lpstr>
      <vt:lpstr>Quarterly standalone</vt:lpstr>
      <vt:lpstr>Prem &amp; Attr. Result by Country</vt:lpstr>
      <vt:lpstr>Regional Data by Segments</vt:lpstr>
      <vt:lpstr>Consensus vs Actual</vt:lpstr>
      <vt:lpstr>'06M 2021_BS'!Área_de_impresión</vt:lpstr>
      <vt:lpstr>'06M 2021_Con P&amp;L'!Área_de_impresión</vt:lpstr>
      <vt:lpstr>'06M 2021_P&amp;L by BU'!Área_de_impresión</vt:lpstr>
      <vt:lpstr>'2Q 2021_P&amp;L by BU'!Área_de_impresión</vt:lpstr>
      <vt:lpstr>'Consensus vs Actual'!Área_de_impresión</vt:lpstr>
      <vt:lpstr>'Prem &amp; Attr. Result by Country'!Área_de_impresión</vt:lpstr>
      <vt:lpstr>'Quarterly standalone'!Área_de_impresión</vt:lpstr>
      <vt:lpstr>'Regional Data by Segments'!Área_de_impresión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2021-07-21T16:31:57Z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