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codeName="ThisWorkbook" defaultThemeVersion="124226"/>
  <xr:revisionPtr revIDLastSave="0" documentId="13_ncr:1_{4948106E-AD2C-408A-84AA-B6BCFC9DDF99}" xr6:coauthVersionLast="45" xr6:coauthVersionMax="45" xr10:uidLastSave="{00000000-0000-0000-0000-000000000000}"/>
  <bookViews>
    <workbookView xWindow="-110" yWindow="-110" windowWidth="19420" windowHeight="10420" tabRatio="876" xr2:uid="{00000000-000D-0000-FFFF-FFFF00000000}"/>
  </bookViews>
  <sheets>
    <sheet name="Index" sheetId="75" r:id="rId1"/>
    <sheet name="03M 2022_BS" sheetId="67" r:id="rId2"/>
    <sheet name="03M 2022_Con P&amp;L" sheetId="68" r:id="rId3"/>
    <sheet name="03M 2022_P&amp;L by BU" sheetId="79" r:id="rId4"/>
    <sheet name="Quarterly standalone" sheetId="76" r:id="rId5"/>
    <sheet name="Prem &amp; Attr. Result by Country" sheetId="77" r:id="rId6"/>
    <sheet name="Regional Data by Segments" sheetId="80" r:id="rId7"/>
    <sheet name="Consensus vs Current" sheetId="82" r:id="rId8"/>
  </sheets>
  <externalReferences>
    <externalReference r:id="rId9"/>
    <externalReference r:id="rId10"/>
    <externalReference r:id="rId11"/>
    <externalReference r:id="rId12"/>
  </externalReference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Order1" hidden="1">255</definedName>
    <definedName name="_Order2" hidden="1">255</definedName>
    <definedName name="actual_year" hidden="1">'[1]Output1.cuadros resumen'!$G$6</definedName>
    <definedName name="AHORRO" localSheetId="3" hidden="1">{"'transportes'!$A$3:$K$28"}</definedName>
    <definedName name="AHORRO" localSheetId="7" hidden="1">{"'transportes'!$A$3:$K$28"}</definedName>
    <definedName name="AHORRO" localSheetId="4" hidden="1">{"'transportes'!$A$3:$K$28"}</definedName>
    <definedName name="AHORRO" localSheetId="6" hidden="1">{"'transportes'!$A$3:$K$28"}</definedName>
    <definedName name="AHORRO" hidden="1">{"'transportes'!$A$3:$K$28"}</definedName>
    <definedName name="_xlnm.Print_Area" localSheetId="1">'03M 2022_BS'!$B$1:$XFD$76</definedName>
    <definedName name="_xlnm.Print_Area" localSheetId="2">'03M 2022_Con P&amp;L'!$B$1:$XFD$70</definedName>
    <definedName name="_xlnm.Print_Area" localSheetId="3">'03M 2022_P&amp;L by BU'!$B$1:$W$41</definedName>
    <definedName name="_xlnm.Print_Area" localSheetId="7">'Consensus vs Current'!$A$1:$N$28</definedName>
    <definedName name="_xlnm.Print_Area" localSheetId="5">'Prem &amp; Attr. Result by Country'!$B$1:$S$86</definedName>
    <definedName name="_xlnm.Print_Area" localSheetId="4">'Quarterly standalone'!$B$1:$K$84</definedName>
    <definedName name="_xlnm.Print_Area" localSheetId="6">'Regional Data by Segments'!$B$2:$N$51</definedName>
    <definedName name="dd" localSheetId="2" hidden="1">#REF!</definedName>
    <definedName name="dd" localSheetId="3" hidden="1">#REF!</definedName>
    <definedName name="dd" localSheetId="4" hidden="1">#REF!</definedName>
    <definedName name="dd" hidden="1">#REF!</definedName>
    <definedName name="ee" localSheetId="3" hidden="1">{"'transportes'!$A$3:$K$28"}</definedName>
    <definedName name="ee" localSheetId="7" hidden="1">{"'transportes'!$A$3:$K$28"}</definedName>
    <definedName name="ee" localSheetId="4" hidden="1">{"'transportes'!$A$3:$K$28"}</definedName>
    <definedName name="ee" localSheetId="6" hidden="1">{"'transportes'!$A$3:$K$28"}</definedName>
    <definedName name="ee" hidden="1">{"'transportes'!$A$3:$K$28"}</definedName>
    <definedName name="ff" localSheetId="3" hidden="1">{"'transportes'!$A$3:$K$28"}</definedName>
    <definedName name="ff" localSheetId="7" hidden="1">{"'transportes'!$A$3:$K$28"}</definedName>
    <definedName name="ff" localSheetId="4" hidden="1">{"'transportes'!$A$3:$K$28"}</definedName>
    <definedName name="ff" localSheetId="6" hidden="1">{"'transportes'!$A$3:$K$28"}</definedName>
    <definedName name="ff" hidden="1">{"'transportes'!$A$3:$K$28"}</definedName>
    <definedName name="FG" localSheetId="3" hidden="1">{"'transportes'!$A$3:$K$28"}</definedName>
    <definedName name="FG" localSheetId="7" hidden="1">{"'transportes'!$A$3:$K$28"}</definedName>
    <definedName name="FG" localSheetId="4" hidden="1">{"'transportes'!$A$3:$K$28"}</definedName>
    <definedName name="FG" localSheetId="6" hidden="1">{"'transportes'!$A$3:$K$28"}</definedName>
    <definedName name="FG" hidden="1">{"'transportes'!$A$3:$K$28"}</definedName>
    <definedName name="HTML_CodePage" hidden="1">1252</definedName>
    <definedName name="HTML_Control" localSheetId="3" hidden="1">{"'transportes'!$A$3:$K$28"}</definedName>
    <definedName name="HTML_Control" localSheetId="7" hidden="1">{"'transportes'!$A$3:$K$28"}</definedName>
    <definedName name="HTML_Control" localSheetId="4" hidden="1">{"'transportes'!$A$3:$K$28"}</definedName>
    <definedName name="HTML_Control" localSheetId="6" hidden="1">{"'transportes'!$A$3:$K$28"}</definedName>
    <definedName name="HTML_Control" hidden="1">{"'transportes'!$A$3:$K$28"}</definedName>
    <definedName name="HTML_Description" hidden="1">""</definedName>
    <definedName name="HTML_Email" hidden="1">""</definedName>
    <definedName name="HTML_Header" hidden="1">"transportes"</definedName>
    <definedName name="HTML_LastUpdate" hidden="1">"19/03/97"</definedName>
    <definedName name="HTML_LineAfter" hidden="1">FALSE</definedName>
    <definedName name="HTML_LineBefore" hidden="1">FALSE</definedName>
    <definedName name="HTML_Name" hidden="1">"pc13"</definedName>
    <definedName name="HTML_OBDlg2" hidden="1">TRUE</definedName>
    <definedName name="HTML_OBDlg4" hidden="1">TRUE</definedName>
    <definedName name="HTML_OS" hidden="1">0</definedName>
    <definedName name="HTML_PathFile" hidden="1">"C:\Mis documentos\ue.trans.htm"</definedName>
    <definedName name="HTML_Title" hidden="1">"Europa-  primas"</definedName>
    <definedName name="IDIOMA" localSheetId="7">[2]Traducciones!$A:$C</definedName>
    <definedName name="IDIOMA">[3]Traducciones!$A:$C</definedName>
    <definedName name="LATAM" localSheetId="3" hidden="1">{"'transportes'!$A$3:$K$28"}</definedName>
    <definedName name="LATAM" localSheetId="7" hidden="1">{"'transportes'!$A$3:$K$28"}</definedName>
    <definedName name="LATAM" localSheetId="4" hidden="1">{"'transportes'!$A$3:$K$28"}</definedName>
    <definedName name="LATAM" localSheetId="6" hidden="1">{"'transportes'!$A$3:$K$28"}</definedName>
    <definedName name="LATAM" hidden="1">{"'transportes'!$A$3:$K$28"}</definedName>
    <definedName name="Mutua" localSheetId="3" hidden="1">{"'transportes'!$A$3:$K$28"}</definedName>
    <definedName name="Mutua" localSheetId="7" hidden="1">{"'transportes'!$A$3:$K$28"}</definedName>
    <definedName name="Mutua" localSheetId="4" hidden="1">{"'transportes'!$A$3:$K$28"}</definedName>
    <definedName name="Mutua" localSheetId="6" hidden="1">{"'transportes'!$A$3:$K$28"}</definedName>
    <definedName name="Mutua" hidden="1">{"'transportes'!$A$3:$K$28"}</definedName>
    <definedName name="prev_year" hidden="1">'[1]Output1.cuadros resumen'!$E$6</definedName>
    <definedName name="solver_lin" hidden="1">0</definedName>
    <definedName name="solver_num" hidden="1">2</definedName>
    <definedName name="solver_rel1" hidden="1">3</definedName>
    <definedName name="solver_rel2" hidden="1">1</definedName>
    <definedName name="solver_rhs1" hidden="1">9.11</definedName>
    <definedName name="solver_rhs2" hidden="1">9.12</definedName>
    <definedName name="solver_tmp" hidden="1">9.12</definedName>
    <definedName name="solver_typ" hidden="1">3</definedName>
    <definedName name="solver_val" hidden="1">32.425</definedName>
    <definedName name="xx" localSheetId="3" hidden="1">{"'transportes'!$A$3:$K$28"}</definedName>
    <definedName name="xx" localSheetId="7" hidden="1">{"'transportes'!$A$3:$K$28"}</definedName>
    <definedName name="xx" localSheetId="4" hidden="1">{"'transportes'!$A$3:$K$28"}</definedName>
    <definedName name="xx" localSheetId="6" hidden="1">{"'transportes'!$A$3:$K$28"}</definedName>
    <definedName name="xx" hidden="1">{"'transportes'!$A$3:$K$28"}</definedName>
    <definedName name="year" localSheetId="2" hidden="1">#REF!</definedName>
    <definedName name="year" localSheetId="3" hidden="1">#REF!</definedName>
    <definedName name="year" localSheetId="4" hidden="1">#REF!</definedName>
    <definedName name="year" hidden="1">#REF!</definedName>
    <definedName name="Z_10847F0B_B3BF_4088_8056_07507CD5D043_.wvu.Rows" localSheetId="2" hidden="1">#REF!</definedName>
    <definedName name="Z_10847F0B_B3BF_4088_8056_07507CD5D043_.wvu.Rows" localSheetId="3" hidden="1">#REF!</definedName>
    <definedName name="Z_10847F0B_B3BF_4088_8056_07507CD5D043_.wvu.Rows" localSheetId="4" hidden="1">#REF!</definedName>
    <definedName name="Z_10847F0B_B3BF_4088_8056_07507CD5D043_.wvu.Rows" hidden="1">#REF!</definedName>
    <definedName name="Z_1127349E_5961_487A_B6CB_8D975B273469_.wvu.PrintArea" localSheetId="2" hidden="1">#REF!</definedName>
    <definedName name="Z_1127349E_5961_487A_B6CB_8D975B273469_.wvu.PrintArea" localSheetId="3" hidden="1">#REF!</definedName>
    <definedName name="Z_1127349E_5961_487A_B6CB_8D975B273469_.wvu.PrintArea" localSheetId="4" hidden="1">#REF!</definedName>
    <definedName name="Z_1127349E_5961_487A_B6CB_8D975B273469_.wvu.PrintArea" hidden="1">#REF!</definedName>
    <definedName name="Z_477B8045_2293_11D4_BD73_00AA0035C3B2_.wvu.Rows" localSheetId="2" hidden="1">#REF!</definedName>
    <definedName name="Z_477B8045_2293_11D4_BD73_00AA0035C3B2_.wvu.Rows" localSheetId="3" hidden="1">#REF!</definedName>
    <definedName name="Z_477B8045_2293_11D4_BD73_00AA0035C3B2_.wvu.Rows" localSheetId="4" hidden="1">#REF!</definedName>
    <definedName name="Z_477B8045_2293_11D4_BD73_00AA0035C3B2_.wvu.Rows" hidden="1">#REF!</definedName>
    <definedName name="Z_7BBA15C1_24F4_11D4_9FF6_00AA006C0512_.wvu.Cols" localSheetId="2" hidden="1">#REF!</definedName>
    <definedName name="Z_7BBA15C1_24F4_11D4_9FF6_00AA006C0512_.wvu.Cols" localSheetId="3" hidden="1">#REF!</definedName>
    <definedName name="Z_7BBA15C1_24F4_11D4_9FF6_00AA006C0512_.wvu.Cols" localSheetId="4" hidden="1">#REF!</definedName>
    <definedName name="Z_7BBA15C1_24F4_11D4_9FF6_00AA006C0512_.wvu.Cols" hidden="1">#REF!</definedName>
    <definedName name="Z_8BEBE25C_D1C3_11D5_B324_00AA006C04DF_.wvu.Rows" localSheetId="2" hidden="1">'[4]ACTIVO EXPORT TREB'!#REF!</definedName>
    <definedName name="Z_8BEBE25C_D1C3_11D5_B324_00AA006C04DF_.wvu.Rows" localSheetId="3" hidden="1">'[4]ACTIVO EXPORT TREB'!#REF!</definedName>
    <definedName name="Z_8BEBE25C_D1C3_11D5_B324_00AA006C04DF_.wvu.Rows" hidden="1">'[4]ACTIVO EXPORT TREB'!#REF!</definedName>
    <definedName name="Z_9A519564_2C41_11D2_BECE_00AA006B9ED7_.wvu.Cols" localSheetId="2" hidden="1">#REF!</definedName>
    <definedName name="Z_9A519564_2C41_11D2_BECE_00AA006B9ED7_.wvu.Cols" localSheetId="3" hidden="1">#REF!</definedName>
    <definedName name="Z_9A519564_2C41_11D2_BECE_00AA006B9ED7_.wvu.Cols" localSheetId="4" hidden="1">#REF!</definedName>
    <definedName name="Z_9A519564_2C41_11D2_BECE_00AA006B9ED7_.wvu.Cols" hidden="1">#REF!</definedName>
    <definedName name="Z_A2EB647E_0B1C_496F_83BE_16818048CEDA_.wvu.Rows" localSheetId="2" hidden="1">#REF!</definedName>
    <definedName name="Z_A2EB647E_0B1C_496F_83BE_16818048CEDA_.wvu.Rows" localSheetId="3" hidden="1">#REF!</definedName>
    <definedName name="Z_A2EB647E_0B1C_496F_83BE_16818048CEDA_.wvu.Rows" localSheetId="4" hidden="1">#REF!</definedName>
    <definedName name="Z_A2EB647E_0B1C_496F_83BE_16818048CEDA_.wvu.Rows" hidden="1">#REF!</definedName>
    <definedName name="Z_E8E6AF44_2C4A_11D2_AAB4_00AA006B8FE5_.wvu.Cols" localSheetId="2" hidden="1">#REF!</definedName>
    <definedName name="Z_E8E6AF44_2C4A_11D2_AAB4_00AA006B8FE5_.wvu.Cols" localSheetId="3" hidden="1">#REF!</definedName>
    <definedName name="Z_E8E6AF44_2C4A_11D2_AAB4_00AA006B8FE5_.wvu.Cols" localSheetId="4" hidden="1">#REF!</definedName>
    <definedName name="Z_E8E6AF44_2C4A_11D2_AAB4_00AA006B8FE5_.wvu.Cols" hidden="1">#REF!</definedName>
    <definedName name="Z_FE38714C_8C8F_11D3_BE50_00AA006C0512_.wvu.Rows" localSheetId="2" hidden="1">#REF!,#REF!</definedName>
    <definedName name="Z_FE38714C_8C8F_11D3_BE50_00AA006C0512_.wvu.Rows" localSheetId="3" hidden="1">#REF!,#REF!</definedName>
    <definedName name="Z_FE38714C_8C8F_11D3_BE50_00AA006C0512_.wvu.Rows" localSheetId="4" hidden="1">#REF!,#REF!</definedName>
    <definedName name="Z_FE38714C_8C8F_11D3_BE50_00AA006C0512_.wvu.Rows" hidden="1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82" l="1"/>
  <c r="B2" i="80" l="1"/>
  <c r="B2" i="79" l="1"/>
  <c r="B2" i="77"/>
  <c r="B2" i="68"/>
  <c r="B2" i="67"/>
  <c r="B2" i="76"/>
</calcChain>
</file>

<file path=xl/sharedStrings.xml><?xml version="1.0" encoding="utf-8"?>
<sst xmlns="http://schemas.openxmlformats.org/spreadsheetml/2006/main" count="583" uniqueCount="248">
  <si>
    <t>IBERIA</t>
  </si>
  <si>
    <t>MAPFRE ASISTENCIA</t>
  </si>
  <si>
    <t>Non-controlling interests</t>
  </si>
  <si>
    <t>Net result</t>
  </si>
  <si>
    <t>Combined ratio</t>
  </si>
  <si>
    <t>Expense ratio</t>
  </si>
  <si>
    <t>Loss ratio</t>
  </si>
  <si>
    <t>NORTH AMERICA</t>
  </si>
  <si>
    <t>BRAZIL</t>
  </si>
  <si>
    <t>LATAM NORTH</t>
  </si>
  <si>
    <t>LATAM SOUTH</t>
  </si>
  <si>
    <t>TOTAL ASSETS</t>
  </si>
  <si>
    <t>II. Financial investments</t>
  </si>
  <si>
    <t>III. Tax receivables</t>
  </si>
  <si>
    <t>A) INTANGIBLE ASSETS</t>
  </si>
  <si>
    <t>I. Goodwill</t>
  </si>
  <si>
    <t>II. Other intangible assets</t>
  </si>
  <si>
    <t>B) PROPERTY, PLANT AND EQUIPMENT</t>
  </si>
  <si>
    <t>II. Other property, plant and equipment</t>
  </si>
  <si>
    <t>C) INVESTMENTS</t>
  </si>
  <si>
    <t>III. Investments recorded by applying the equity method</t>
  </si>
  <si>
    <t>IV. Deposits established for accepted reinsurance</t>
  </si>
  <si>
    <t>V. Other investments</t>
  </si>
  <si>
    <t>D) INVESTMENTS ON BEHALF OF LIFE INSURANCE POLICYHOLDERS BEARING THE INVESTMENT RISK</t>
  </si>
  <si>
    <t>E) INVENTORIES</t>
  </si>
  <si>
    <t>F) PARTICIPATION OF REINSURANCE IN TECHNICAL PROVISIONS</t>
  </si>
  <si>
    <t>G) DEFERRED TAX ASSETS</t>
  </si>
  <si>
    <t>H) RECEIVABLES</t>
  </si>
  <si>
    <t>I. Receivables on direct insurance and co-insurance operations</t>
  </si>
  <si>
    <t>II. Receivables on reinsurance operations</t>
  </si>
  <si>
    <t>IV. Corporate and other receivables</t>
  </si>
  <si>
    <t>V. Shareholders, called capital</t>
  </si>
  <si>
    <t>I) CASH</t>
  </si>
  <si>
    <t>J) ACCRUAL ADJUSTMENTS</t>
  </si>
  <si>
    <t>K) OTHER ASSETS</t>
  </si>
  <si>
    <t>L) NON-CURRENT ASSETS HELD FOR SALE AND FROM DISCONTINUED OPERATIONS</t>
  </si>
  <si>
    <t xml:space="preserve"> 1. Tax on profits receivable</t>
  </si>
  <si>
    <t xml:space="preserve"> 2. Other tax receivables</t>
  </si>
  <si>
    <t xml:space="preserve"> 3. Trading portfolio</t>
  </si>
  <si>
    <t xml:space="preserve"> 2. Available-for-sale portfolio</t>
  </si>
  <si>
    <t xml:space="preserve"> 1. Held-to-maturity portfolio</t>
  </si>
  <si>
    <t>VI. Tax liabilities</t>
  </si>
  <si>
    <t>TOTAL LIABILITIES AND EQUITY</t>
  </si>
  <si>
    <t>A) EQUITY</t>
  </si>
  <si>
    <t>I. Paid-up capital</t>
  </si>
  <si>
    <t>II. Share premium</t>
  </si>
  <si>
    <t>III. Reserves</t>
  </si>
  <si>
    <t>IV. Interim dividend</t>
  </si>
  <si>
    <t>V. Treasury Stock</t>
  </si>
  <si>
    <t>VI. Result attributable to controlling company</t>
  </si>
  <si>
    <t>VII. Other equity instruments</t>
  </si>
  <si>
    <t>VIII. Valuation change adjustments</t>
  </si>
  <si>
    <t>IX. Currency conversion differences</t>
  </si>
  <si>
    <t>Equity attributable to the controlling company’s shareholders</t>
  </si>
  <si>
    <t>B) SUBORDINATED LIABILITIES</t>
  </si>
  <si>
    <t>C) TECHNICAL PROVISIONS</t>
  </si>
  <si>
    <t>I. Provisions for unearned premiums and unexpired risks</t>
  </si>
  <si>
    <t>II. Provisions for life insurance</t>
  </si>
  <si>
    <t>III. Provision for outstanding claims</t>
  </si>
  <si>
    <t>IV. Other technical provisions</t>
  </si>
  <si>
    <t>D) TECHNICAL PROVISIONS FOR LIFE INSURANCE WHERE POLICYHOLDERS BEAR THE INVESTMENT RISK</t>
  </si>
  <si>
    <t>E) PROVISIONS FOR RISKS AND EXPENSES</t>
  </si>
  <si>
    <t>F) DEPOSITS RECEIVED ON CEDED AND RETROCEDED REINSURANCE</t>
  </si>
  <si>
    <t>G) DEFERRED TAX LIABILITIES</t>
  </si>
  <si>
    <t>H) DEBT</t>
  </si>
  <si>
    <t>I. Issue of debentures and other negotiable securities</t>
  </si>
  <si>
    <t>II. Due to credit institutions</t>
  </si>
  <si>
    <t>III. Other financial liabilities</t>
  </si>
  <si>
    <t>IV. Due on direct insurance and co-insurance operations</t>
  </si>
  <si>
    <t>V. Due on reinsurance operations</t>
  </si>
  <si>
    <t>1. Tax on profits to be paid</t>
  </si>
  <si>
    <t>2. Other tax liabilities</t>
  </si>
  <si>
    <t>VII. Other debts</t>
  </si>
  <si>
    <t>I) ACCRUAL ADJUSTMENTS</t>
  </si>
  <si>
    <t>J) LIABILITIES LINKED TO NON-CURRENT ASSETS HELD FOR SALE AND FROM DISCONTINUED OPERATIONS</t>
  </si>
  <si>
    <t>I. REVENUE FROM INSURANCE BUSINESS</t>
  </si>
  <si>
    <t>II. INSURANCE BUSINESS EXPENSES</t>
  </si>
  <si>
    <t>III. OTHER ACTIVITIES</t>
  </si>
  <si>
    <t>TOTAL REVENUE FROM INSURANCE BUSINESS</t>
  </si>
  <si>
    <t>TOTAL EXPENSES FROM INSURANCE BUSINESS</t>
  </si>
  <si>
    <t>RESULT FROM THE INSURANCE BUSINESS</t>
  </si>
  <si>
    <t xml:space="preserve">  a) Written premiums, direct insurance</t>
  </si>
  <si>
    <t xml:space="preserve">  b) Premiums from accepted reinsurance</t>
  </si>
  <si>
    <t xml:space="preserve">  c) Premiums from ceded reinsurance</t>
  </si>
  <si>
    <t xml:space="preserve">  d) Variations in provisions for unearned premiums and unexpired risks</t>
  </si>
  <si>
    <t xml:space="preserve">    Direct insurance</t>
  </si>
  <si>
    <t xml:space="preserve">    Accepted reinsurance</t>
  </si>
  <si>
    <t xml:space="preserve">    Ceded reinsurance</t>
  </si>
  <si>
    <t xml:space="preserve"> 2. Share in profits from equity-accounted companies</t>
  </si>
  <si>
    <t xml:space="preserve"> 3. Revenue from investments</t>
  </si>
  <si>
    <t xml:space="preserve">  a) From operations</t>
  </si>
  <si>
    <t xml:space="preserve">  b) From equity</t>
  </si>
  <si>
    <t xml:space="preserve"> 5. Other technical revenue</t>
  </si>
  <si>
    <t xml:space="preserve"> 6. Other non-technical revenue</t>
  </si>
  <si>
    <t xml:space="preserve"> 7. Positive foreign exchange differences</t>
  </si>
  <si>
    <t xml:space="preserve"> 8. Reversal of the asset impairment provision</t>
  </si>
  <si>
    <t xml:space="preserve"> 1. Incurred claims for the year, net</t>
  </si>
  <si>
    <t xml:space="preserve">  a) Claims paid and variation in provision for claims, net</t>
  </si>
  <si>
    <t xml:space="preserve">   Direct insurance</t>
  </si>
  <si>
    <t xml:space="preserve">   Accepted reinsurance</t>
  </si>
  <si>
    <t xml:space="preserve">   Ceded reinsurance</t>
  </si>
  <si>
    <t xml:space="preserve">  b) Claims-related expenses</t>
  </si>
  <si>
    <t xml:space="preserve"> 2. Variation in other technical provisions, net</t>
  </si>
  <si>
    <t xml:space="preserve"> 3. Profit sharing and returned premiums</t>
  </si>
  <si>
    <t xml:space="preserve"> 4. Net operating expenses</t>
  </si>
  <si>
    <t xml:space="preserve">  a) Acquisition expenses</t>
  </si>
  <si>
    <t xml:space="preserve">  b) Administration expenses</t>
  </si>
  <si>
    <t xml:space="preserve">  c) Commissions and participation in reinsurance</t>
  </si>
  <si>
    <t xml:space="preserve"> 5. Share in losses from equity-accounted companies</t>
  </si>
  <si>
    <t xml:space="preserve">  b) From equity and financial accounts</t>
  </si>
  <si>
    <t xml:space="preserve"> 8. Other technical expenses</t>
  </si>
  <si>
    <t xml:space="preserve"> 9. Other non-technical expenses</t>
  </si>
  <si>
    <t xml:space="preserve"> 10. Negative foreign exchange differences</t>
  </si>
  <si>
    <t xml:space="preserve"> 11. Allowance to the asset impairment provision</t>
  </si>
  <si>
    <t xml:space="preserve"> 1. Operating revenue</t>
  </si>
  <si>
    <t xml:space="preserve"> 2. Operating expenses</t>
  </si>
  <si>
    <t xml:space="preserve"> 4. Results from non-controlling interests</t>
  </si>
  <si>
    <t xml:space="preserve">  a) Share in profits from equity-accounted companies</t>
  </si>
  <si>
    <t xml:space="preserve">  b) Share in losses from equity-accounted companies</t>
  </si>
  <si>
    <t xml:space="preserve"> 5. Reversal of asset impairment provision</t>
  </si>
  <si>
    <t>RESULT FROM OTHER ACTIVITIES</t>
  </si>
  <si>
    <t>IV. RESULT ON RESTATEMENT OF FINANCIAL ACCOUNTS</t>
  </si>
  <si>
    <t>V. RESULT BEFORE TAXES FROM ONGOING OPERATIONS</t>
  </si>
  <si>
    <t>VII. RESULT AFTER TAX FROM ONGOING OPERATIONS</t>
  </si>
  <si>
    <t>VIII. RESULT AFTER TAX FROM DISCONTINUED OPERATIONS</t>
  </si>
  <si>
    <t>IX. RESULT FOR THE FINANCIAL YEAR</t>
  </si>
  <si>
    <t xml:space="preserve"> 6. Allowance to the asset impairment provision</t>
  </si>
  <si>
    <t xml:space="preserve"> 7. Result from the disposal of non-current assets classified as held for sale, not included in discontinued operations</t>
  </si>
  <si>
    <t xml:space="preserve">  b) Financial expenses</t>
  </si>
  <si>
    <t xml:space="preserve"> 1. Attributable to non-controlling interests</t>
  </si>
  <si>
    <t xml:space="preserve"> 2. Attributable to the controlling company</t>
  </si>
  <si>
    <t xml:space="preserve">  a) Financial income</t>
  </si>
  <si>
    <t xml:space="preserve"> 3. Net financial income</t>
  </si>
  <si>
    <t xml:space="preserve">Consolidated Balance Sheet </t>
  </si>
  <si>
    <t>Consolidated Profit &amp; Loss</t>
  </si>
  <si>
    <t>Profit &amp; Loss by Business Unit</t>
  </si>
  <si>
    <t>--</t>
  </si>
  <si>
    <t>Period</t>
  </si>
  <si>
    <t>Consolidated figures</t>
  </si>
  <si>
    <t>Written and accepted premiums - Total</t>
  </si>
  <si>
    <t>Written and accepted premiums - Non-Life</t>
  </si>
  <si>
    <t>Written and accepted premiums - Life</t>
  </si>
  <si>
    <t>Figures by business unit</t>
  </si>
  <si>
    <t>Holdings and consolidation adjustments</t>
  </si>
  <si>
    <t>Quarterly standalone figures</t>
  </si>
  <si>
    <t xml:space="preserve"> 4. Unrealized gains on investments on behalf of life insurance policyholders bearing the investment risk</t>
  </si>
  <si>
    <t xml:space="preserve"> 7. Unrealized losses on investments on behalf of life insurance policyholders bearing the investment risk</t>
  </si>
  <si>
    <t>VI. TAX ON PROFITS FROM ONGOING OPERATIONS</t>
  </si>
  <si>
    <t>I. Real estate for own use</t>
  </si>
  <si>
    <t>I. Real estate investments</t>
  </si>
  <si>
    <t>Total consolidated revenue</t>
  </si>
  <si>
    <t>EURASIA</t>
  </si>
  <si>
    <t>Premiums and attributable result by Country</t>
  </si>
  <si>
    <t>Portugal</t>
  </si>
  <si>
    <t>Honduras</t>
  </si>
  <si>
    <t>Colombia</t>
  </si>
  <si>
    <t>Argentina</t>
  </si>
  <si>
    <t>Chile</t>
  </si>
  <si>
    <t>Puerto Rico</t>
  </si>
  <si>
    <t>Malta</t>
  </si>
  <si>
    <t>Indonesia</t>
  </si>
  <si>
    <t>Premiums by country</t>
  </si>
  <si>
    <t>Spain</t>
  </si>
  <si>
    <t>Mexico</t>
  </si>
  <si>
    <t>Panama</t>
  </si>
  <si>
    <t>Dominican Rep.</t>
  </si>
  <si>
    <t>Peru</t>
  </si>
  <si>
    <t>United States</t>
  </si>
  <si>
    <t>Turkey</t>
  </si>
  <si>
    <t>Italy</t>
  </si>
  <si>
    <t>Germany</t>
  </si>
  <si>
    <t>Phillipines</t>
  </si>
  <si>
    <t>Attributable result</t>
  </si>
  <si>
    <t>Accumulated figures</t>
  </si>
  <si>
    <t>CONS. ADJUST. &amp; CORPORATE AREAS</t>
  </si>
  <si>
    <t>TOTAL</t>
  </si>
  <si>
    <t>Gross written and accepted premiums</t>
  </si>
  <si>
    <t>Net premiums earned</t>
  </si>
  <si>
    <t>Net claims incurred and variation in other technical provisions</t>
  </si>
  <si>
    <t>Net operating expenses</t>
  </si>
  <si>
    <t>Other technical revenue and expenses</t>
  </si>
  <si>
    <t>Technical result</t>
  </si>
  <si>
    <t>Net financial income</t>
  </si>
  <si>
    <t>Other non-technical revenue and expenses</t>
  </si>
  <si>
    <t>Result of Non-Life business</t>
  </si>
  <si>
    <t>Financial result and other non-technical revenue</t>
  </si>
  <si>
    <t>Result of Life business</t>
  </si>
  <si>
    <t>Result from other business activities</t>
  </si>
  <si>
    <t>Hyperinflation adjustments</t>
  </si>
  <si>
    <t>Result before tax</t>
  </si>
  <si>
    <t>Tax on profits</t>
  </si>
  <si>
    <t>Result from discontinued operations</t>
  </si>
  <si>
    <t>Investments, real estate and cash</t>
  </si>
  <si>
    <t>Technical reserves</t>
  </si>
  <si>
    <t>Shareholders' equity</t>
  </si>
  <si>
    <t>ROE</t>
  </si>
  <si>
    <t>MAPFRE RE*</t>
  </si>
  <si>
    <t xml:space="preserve"> 1. Premiums earned, net</t>
  </si>
  <si>
    <t xml:space="preserve"> 6. Investment expenses</t>
  </si>
  <si>
    <t>Attributable net result</t>
  </si>
  <si>
    <t>MAPFRE RE</t>
  </si>
  <si>
    <t>Guatemala</t>
  </si>
  <si>
    <t>Uruguay</t>
  </si>
  <si>
    <t>Paraguay</t>
  </si>
  <si>
    <t xml:space="preserve"> Δ %    </t>
  </si>
  <si>
    <t>Regional Data by Segments</t>
  </si>
  <si>
    <t>Premiums</t>
  </si>
  <si>
    <t>LIFE</t>
  </si>
  <si>
    <t>LIFE PROTECTION</t>
  </si>
  <si>
    <t>LIFE SAVINGS</t>
  </si>
  <si>
    <t>AUTO</t>
  </si>
  <si>
    <t>GENERAL P&amp;C</t>
  </si>
  <si>
    <t>HEALTH &amp; ACCIDENT</t>
  </si>
  <si>
    <t xml:space="preserve">∆ </t>
  </si>
  <si>
    <t xml:space="preserve">% </t>
  </si>
  <si>
    <t>ASISTENCIA</t>
  </si>
  <si>
    <t>Consensus vs Actual</t>
  </si>
  <si>
    <t>Var a/a</t>
  </si>
  <si>
    <t>3M</t>
  </si>
  <si>
    <t>6M</t>
  </si>
  <si>
    <t>9M</t>
  </si>
  <si>
    <t>12M</t>
  </si>
  <si>
    <t>Figures in million euros</t>
  </si>
  <si>
    <t>Profit &amp; Loss by Business Unit 
Quarterly</t>
  </si>
  <si>
    <t>Consensus</t>
  </si>
  <si>
    <t>nº estimations</t>
  </si>
  <si>
    <t>Million euros</t>
  </si>
  <si>
    <t>Breakdown by Business unit</t>
  </si>
  <si>
    <t>Non-Life Business</t>
  </si>
  <si>
    <t>Financial result and other non-technical income</t>
  </si>
  <si>
    <t>Non Life Combined ratio</t>
  </si>
  <si>
    <t>Life Business</t>
  </si>
  <si>
    <t xml:space="preserve">MAPFRE RE </t>
  </si>
  <si>
    <t>Result attributable to the controlling Company</t>
  </si>
  <si>
    <t>Other companies and consolidation adjustments</t>
  </si>
  <si>
    <t>Var Current vs Consensus</t>
  </si>
  <si>
    <t>DECEMBER 2021</t>
  </si>
  <si>
    <t>Jan.- Mar.</t>
  </si>
  <si>
    <t>Apr.- Jun.</t>
  </si>
  <si>
    <t>Jul.- Sep.</t>
  </si>
  <si>
    <t>Sep.- Dec.</t>
  </si>
  <si>
    <t>03M 2022</t>
  </si>
  <si>
    <t>Venezuela</t>
  </si>
  <si>
    <t>MARCH 2021</t>
  </si>
  <si>
    <t>MARCH 2022</t>
  </si>
  <si>
    <t>Δ Annual
Jan.- Mar.
2022/2021</t>
  </si>
  <si>
    <t>Δ Annual
03M
2022/2021</t>
  </si>
  <si>
    <t>Q1'22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</si>
</sst>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[$-C0A]mmm\-yy;@"/>
    <numFmt numFmtId="167" formatCode="#,##0.0"/>
    <numFmt numFmtId="168" formatCode="0.0%"/>
    <numFmt numFmtId="169" formatCode="_(&quot;$&quot;* #,##0_);_(&quot;$&quot;* \(#,##0\);_(&quot;$&quot;* &quot;-&quot;_);_(@_)"/>
    <numFmt numFmtId="170" formatCode="_(* #,##0_);_(* \(#,##0\);_(* &quot;-&quot;_);_(@_)"/>
    <numFmt numFmtId="171" formatCode="0.0&quot;%&quot;"/>
    <numFmt numFmtId="172" formatCode="_(* #,##0.00_);_(* \(#,##0.00\);_(* &quot;-&quot;??_);_(@_)"/>
    <numFmt numFmtId="173" formatCode="General_)"/>
    <numFmt numFmtId="174" formatCode="_(&quot;$&quot;* #,##0.00_);_(&quot;$&quot;* \(#,##0.00\);_(&quot;$&quot;* &quot;-&quot;??_);_(@_)"/>
    <numFmt numFmtId="175" formatCode="_-* #,##0.00\ [$€]_-;\-* #,##0.00\ [$€]_-;_-* &quot;-&quot;??\ [$€]_-;_-@_-"/>
    <numFmt numFmtId="176" formatCode="d\-mmmm\-yyyy"/>
    <numFmt numFmtId="177" formatCode="0_)"/>
    <numFmt numFmtId="178" formatCode="#,##0.00\ &quot;Pts&quot;;\-#,##0.00\ &quot;Pts&quot;"/>
    <numFmt numFmtId="179" formatCode="#,##0\ &quot;Pts&quot;;\-#,##0\ &quot;Pts&quot;"/>
    <numFmt numFmtId="180" formatCode="0.00_)"/>
    <numFmt numFmtId="181" formatCode="#,##0;\-\ #,##0;_-\ &quot;- &quot;"/>
    <numFmt numFmtId="182" formatCode="mm/dd/yy"/>
    <numFmt numFmtId="183" formatCode="#,##0.0_);\(#,##0.0\)"/>
    <numFmt numFmtId="184" formatCode="0.0\ &quot;p.p.&quot;"/>
    <numFmt numFmtId="185" formatCode="#,##0.000000_);\(#,##0.000000\)"/>
    <numFmt numFmtId="186" formatCode="0.0\ \p\.\p\.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2"/>
      <color indexed="8"/>
      <name val="Times New Roman"/>
      <family val="1"/>
    </font>
    <font>
      <sz val="8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color indexed="8"/>
      <name val="Garamond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8"/>
      <color indexed="24"/>
      <name val="Times New Roman"/>
      <family val="1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10"/>
      <name val="Helv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8"/>
      <color indexed="12"/>
      <name val="Helv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0"/>
      <color indexed="9"/>
      <name val="Garamond"/>
      <family val="2"/>
    </font>
    <font>
      <sz val="9"/>
      <color theme="1" tint="0.34998626667073579"/>
      <name val="Calibri"/>
      <family val="2"/>
      <scheme val="minor"/>
    </font>
    <font>
      <sz val="10"/>
      <name val="Calibri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</font>
    <font>
      <b/>
      <sz val="28"/>
      <color theme="1" tint="0.34998626667073579"/>
      <name val="Cambria"/>
      <family val="2"/>
      <scheme val="major"/>
    </font>
    <font>
      <b/>
      <sz val="9"/>
      <color theme="1" tint="0.34998626667073579"/>
      <name val="Cambria"/>
      <family val="2"/>
      <scheme val="major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2"/>
      <color rgb="FF3E4A52"/>
      <name val="Trebuchet MS"/>
      <family val="2"/>
    </font>
    <font>
      <sz val="12"/>
      <color rgb="FF3E4A52"/>
      <name val="Trebuchet MS"/>
      <family val="2"/>
    </font>
    <font>
      <sz val="10"/>
      <name val="Trebuchet MS"/>
      <family val="2"/>
    </font>
    <font>
      <sz val="12"/>
      <color rgb="FFFF0000"/>
      <name val="Trebuchet MS"/>
      <family val="2"/>
    </font>
    <font>
      <sz val="13"/>
      <color rgb="FFED0022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0"/>
      <name val="Trebuchet MS"/>
      <family val="2"/>
    </font>
    <font>
      <b/>
      <sz val="22"/>
      <color theme="0"/>
      <name val="Trebuchet MS"/>
      <family val="2"/>
    </font>
    <font>
      <sz val="11"/>
      <color rgb="FFFF0022"/>
      <name val="Trebuchet MS"/>
      <family val="2"/>
    </font>
    <font>
      <b/>
      <sz val="11"/>
      <color theme="0"/>
      <name val="Trebuchet MS"/>
      <family val="2"/>
    </font>
    <font>
      <sz val="11"/>
      <color rgb="FFED0022"/>
      <name val="Trebuchet MS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name val="Trebuchet MS"/>
      <family val="2"/>
    </font>
    <font>
      <b/>
      <sz val="10"/>
      <color rgb="FFFF0000"/>
      <name val="Trebuchet MS"/>
      <family val="2"/>
    </font>
    <font>
      <b/>
      <sz val="12"/>
      <color rgb="FFED002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8"/>
      <color indexed="10"/>
      <name val="Trebuchet MS"/>
      <family val="2"/>
    </font>
    <font>
      <sz val="10"/>
      <color rgb="FFED0022"/>
      <name val="Trebuchet MS"/>
      <family val="2"/>
    </font>
    <font>
      <b/>
      <sz val="10"/>
      <color rgb="FFED0022"/>
      <name val="Trebuchet MS"/>
      <family val="2"/>
    </font>
    <font>
      <sz val="10"/>
      <color rgb="FF3E4A52"/>
      <name val="Trebuchet MS"/>
      <family val="2"/>
    </font>
    <font>
      <b/>
      <sz val="10"/>
      <color rgb="FF3E4A52"/>
      <name val="Trebuchet MS"/>
      <family val="2"/>
    </font>
    <font>
      <sz val="9"/>
      <color rgb="FFED0022"/>
      <name val="Trebuchet MS"/>
      <family val="2"/>
    </font>
    <font>
      <sz val="12"/>
      <name val="Calibri Light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b/>
      <sz val="14"/>
      <name val="Calibri Light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color theme="0"/>
      <name val="DIN"/>
    </font>
    <font>
      <sz val="12"/>
      <name val="DIN"/>
    </font>
    <font>
      <sz val="11"/>
      <name val="Arial"/>
      <family val="2"/>
    </font>
    <font>
      <sz val="10"/>
      <name val="Arial"/>
      <family val="2"/>
    </font>
    <font>
      <b/>
      <i/>
      <sz val="14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i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ED0022"/>
      <name val="Calibri"/>
      <family val="2"/>
      <scheme val="minor"/>
    </font>
    <font>
      <sz val="10"/>
      <color rgb="FFFF0000"/>
      <name val="Arial"/>
      <family val="2"/>
    </font>
    <font>
      <sz val="14"/>
      <name val="Arial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1E05"/>
        <bgColor indexed="64"/>
      </patternFill>
    </fill>
    <fill>
      <patternFill patternType="solid">
        <fgColor rgb="FFFF8193"/>
        <bgColor indexed="64"/>
      </patternFill>
    </fill>
    <fill>
      <patternFill patternType="solid">
        <fgColor rgb="FFED0022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607380"/>
      </left>
      <right style="hair">
        <color rgb="FF607380"/>
      </right>
      <top/>
      <bottom style="hair">
        <color rgb="FF60738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rgb="FF607380"/>
      </right>
      <top/>
      <bottom/>
      <diagonal/>
    </border>
    <border>
      <left style="hair">
        <color rgb="FF607380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607380"/>
      </right>
      <top style="hair">
        <color auto="1"/>
      </top>
      <bottom style="hair">
        <color auto="1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925">
    <xf numFmtId="0" fontId="0" fillId="0" borderId="0"/>
    <xf numFmtId="166" fontId="17" fillId="0" borderId="0" applyNumberFormat="0" applyFill="0" applyBorder="0" applyAlignment="0" applyProtection="0"/>
    <xf numFmtId="0" fontId="18" fillId="33" borderId="0" applyNumberFormat="0" applyBorder="0" applyAlignment="0" applyProtection="0"/>
    <xf numFmtId="166" fontId="19" fillId="33" borderId="0" applyNumberFormat="0" applyBorder="0" applyAlignment="0" applyProtection="0"/>
    <xf numFmtId="0" fontId="18" fillId="34" borderId="0" applyNumberFormat="0" applyBorder="0" applyAlignment="0" applyProtection="0"/>
    <xf numFmtId="166" fontId="19" fillId="34" borderId="0" applyNumberFormat="0" applyBorder="0" applyAlignment="0" applyProtection="0"/>
    <xf numFmtId="0" fontId="18" fillId="35" borderId="0" applyNumberFormat="0" applyBorder="0" applyAlignment="0" applyProtection="0"/>
    <xf numFmtId="166" fontId="19" fillId="35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7" borderId="0" applyNumberFormat="0" applyBorder="0" applyAlignment="0" applyProtection="0"/>
    <xf numFmtId="166" fontId="19" fillId="37" borderId="0" applyNumberFormat="0" applyBorder="0" applyAlignment="0" applyProtection="0"/>
    <xf numFmtId="0" fontId="18" fillId="38" borderId="0" applyNumberFormat="0" applyBorder="0" applyAlignment="0" applyProtection="0"/>
    <xf numFmtId="166" fontId="1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0" borderId="0" applyNumberFormat="0" applyBorder="0" applyAlignment="0" applyProtection="0"/>
    <xf numFmtId="166" fontId="19" fillId="40" borderId="0" applyNumberFormat="0" applyBorder="0" applyAlignment="0" applyProtection="0"/>
    <xf numFmtId="0" fontId="18" fillId="41" borderId="0" applyNumberFormat="0" applyBorder="0" applyAlignment="0" applyProtection="0"/>
    <xf numFmtId="166" fontId="19" fillId="41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2" borderId="0" applyNumberFormat="0" applyBorder="0" applyAlignment="0" applyProtection="0"/>
    <xf numFmtId="166" fontId="1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3" borderId="0" applyNumberFormat="0" applyBorder="0" applyAlignment="0" applyProtection="0"/>
    <xf numFmtId="166" fontId="21" fillId="43" borderId="0" applyNumberFormat="0" applyBorder="0" applyAlignment="0" applyProtection="0"/>
    <xf numFmtId="0" fontId="20" fillId="40" borderId="0" applyNumberFormat="0" applyBorder="0" applyAlignment="0" applyProtection="0"/>
    <xf numFmtId="166" fontId="21" fillId="40" borderId="0" applyNumberFormat="0" applyBorder="0" applyAlignment="0" applyProtection="0"/>
    <xf numFmtId="0" fontId="20" fillId="41" borderId="0" applyNumberFormat="0" applyBorder="0" applyAlignment="0" applyProtection="0"/>
    <xf numFmtId="166" fontId="21" fillId="41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46" borderId="0" applyNumberFormat="0" applyBorder="0" applyAlignment="0" applyProtection="0"/>
    <xf numFmtId="166" fontId="21" fillId="46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0" fillId="47" borderId="0" applyNumberFormat="0" applyBorder="0" applyAlignment="0" applyProtection="0"/>
    <xf numFmtId="166" fontId="21" fillId="47" borderId="0" applyNumberFormat="0" applyBorder="0" applyAlignment="0" applyProtection="0"/>
    <xf numFmtId="0" fontId="20" fillId="48" borderId="0" applyNumberFormat="0" applyBorder="0" applyAlignment="0" applyProtection="0"/>
    <xf numFmtId="166" fontId="21" fillId="48" borderId="0" applyNumberFormat="0" applyBorder="0" applyAlignment="0" applyProtection="0"/>
    <xf numFmtId="0" fontId="20" fillId="49" borderId="0" applyNumberFormat="0" applyBorder="0" applyAlignment="0" applyProtection="0"/>
    <xf numFmtId="166" fontId="21" fillId="49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50" borderId="0" applyNumberFormat="0" applyBorder="0" applyAlignment="0" applyProtection="0"/>
    <xf numFmtId="166" fontId="21" fillId="50" borderId="0" applyNumberFormat="0" applyBorder="0" applyAlignment="0" applyProtection="0"/>
    <xf numFmtId="169" fontId="22" fillId="0" borderId="0" applyFont="0"/>
    <xf numFmtId="169" fontId="22" fillId="0" borderId="11" applyFont="0"/>
    <xf numFmtId="170" fontId="22" fillId="0" borderId="0" applyFont="0"/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4" fillId="34" borderId="0" applyNumberFormat="0" applyBorder="0" applyAlignment="0" applyProtection="0"/>
    <xf numFmtId="166" fontId="25" fillId="34" borderId="0" applyNumberFormat="0" applyBorder="0" applyAlignment="0" applyProtection="0"/>
    <xf numFmtId="0" fontId="5" fillId="2" borderId="0" applyNumberFormat="0" applyBorder="0" applyAlignment="0" applyProtection="0"/>
    <xf numFmtId="0" fontId="26" fillId="0" borderId="0" applyNumberFormat="0" applyFill="0" applyBorder="0" applyAlignment="0" applyProtection="0"/>
    <xf numFmtId="166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71" fontId="17" fillId="0" borderId="0" applyFill="0" applyBorder="0" applyAlignment="0"/>
    <xf numFmtId="0" fontId="28" fillId="51" borderId="12" applyNumberFormat="0" applyAlignment="0" applyProtection="0"/>
    <xf numFmtId="166" fontId="29" fillId="51" borderId="12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30" fillId="52" borderId="13" applyNumberFormat="0" applyAlignment="0" applyProtection="0"/>
    <xf numFmtId="166" fontId="31" fillId="52" borderId="13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3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5" fillId="0" borderId="0" applyNumberFormat="0" applyAlignment="0">
      <alignment horizontal="left"/>
    </xf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5" fontId="32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174" fontId="34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36" fillId="0" borderId="0" applyNumberFormat="0" applyAlignment="0">
      <alignment horizontal="left"/>
    </xf>
    <xf numFmtId="0" fontId="8" fillId="5" borderId="4" applyNumberFormat="0" applyAlignment="0" applyProtection="0"/>
    <xf numFmtId="0" fontId="17" fillId="0" borderId="0" applyNumberFormat="0" applyFill="0" applyBorder="0" applyAlignment="0" applyProtection="0"/>
    <xf numFmtId="17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6" fontId="38" fillId="0" borderId="0" applyNumberFormat="0" applyFill="0" applyBorder="0" applyAlignment="0" applyProtection="0"/>
    <xf numFmtId="0" fontId="39" fillId="0" borderId="0" applyProtection="0"/>
    <xf numFmtId="166" fontId="39" fillId="0" borderId="0" applyProtection="0"/>
    <xf numFmtId="0" fontId="40" fillId="0" borderId="0" applyProtection="0"/>
    <xf numFmtId="166" fontId="40" fillId="0" borderId="0" applyProtection="0"/>
    <xf numFmtId="0" fontId="41" fillId="0" borderId="0" applyProtection="0"/>
    <xf numFmtId="166" fontId="41" fillId="0" borderId="0" applyProtection="0"/>
    <xf numFmtId="0" fontId="42" fillId="0" borderId="0" applyProtection="0"/>
    <xf numFmtId="166" fontId="42" fillId="0" borderId="0" applyProtection="0"/>
    <xf numFmtId="0" fontId="43" fillId="0" borderId="0" applyNumberFormat="0" applyFont="0" applyFill="0" applyBorder="0" applyAlignment="0" applyProtection="0"/>
    <xf numFmtId="166" fontId="43" fillId="0" borderId="0" applyNumberFormat="0" applyFont="0" applyFill="0" applyBorder="0" applyAlignment="0" applyProtection="0"/>
    <xf numFmtId="0" fontId="44" fillId="0" borderId="0" applyProtection="0"/>
    <xf numFmtId="166" fontId="44" fillId="0" borderId="0" applyProtection="0"/>
    <xf numFmtId="0" fontId="45" fillId="0" borderId="0" applyProtection="0"/>
    <xf numFmtId="166" fontId="45" fillId="0" borderId="0" applyProtection="0"/>
    <xf numFmtId="176" fontId="17" fillId="0" borderId="0" applyFill="0" applyBorder="0" applyAlignment="0" applyProtection="0"/>
    <xf numFmtId="176" fontId="17" fillId="0" borderId="0" applyFill="0" applyBorder="0" applyAlignment="0" applyProtection="0"/>
    <xf numFmtId="0" fontId="46" fillId="0" borderId="0"/>
    <xf numFmtId="166" fontId="46" fillId="0" borderId="0"/>
    <xf numFmtId="2" fontId="17" fillId="0" borderId="0" applyFill="0" applyBorder="0" applyAlignment="0" applyProtection="0"/>
    <xf numFmtId="2" fontId="17" fillId="0" borderId="0" applyFill="0" applyBorder="0" applyAlignment="0" applyProtection="0"/>
    <xf numFmtId="0" fontId="23" fillId="0" borderId="0" applyFill="0" applyBorder="0" applyProtection="0">
      <alignment horizontal="left"/>
    </xf>
    <xf numFmtId="166" fontId="23" fillId="0" borderId="0" applyFill="0" applyBorder="0" applyProtection="0">
      <alignment horizontal="left"/>
    </xf>
    <xf numFmtId="0" fontId="47" fillId="35" borderId="0" applyNumberFormat="0" applyBorder="0" applyAlignment="0" applyProtection="0"/>
    <xf numFmtId="166" fontId="48" fillId="35" borderId="0" applyNumberFormat="0" applyBorder="0" applyAlignment="0" applyProtection="0"/>
    <xf numFmtId="38" fontId="49" fillId="53" borderId="0" applyNumberFormat="0" applyBorder="0" applyAlignment="0" applyProtection="0"/>
    <xf numFmtId="0" fontId="27" fillId="0" borderId="14" applyNumberFormat="0" applyAlignment="0" applyProtection="0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49" fontId="50" fillId="0" borderId="0">
      <alignment horizontal="centerContinuous"/>
    </xf>
    <xf numFmtId="0" fontId="51" fillId="0" borderId="16" applyNumberFormat="0" applyFill="0" applyAlignment="0" applyProtection="0"/>
    <xf numFmtId="166" fontId="52" fillId="0" borderId="16" applyNumberFormat="0" applyFill="0" applyAlignment="0" applyProtection="0"/>
    <xf numFmtId="0" fontId="53" fillId="0" borderId="17" applyNumberFormat="0" applyFill="0" applyAlignment="0" applyProtection="0"/>
    <xf numFmtId="166" fontId="54" fillId="0" borderId="17" applyNumberFormat="0" applyFill="0" applyAlignment="0" applyProtection="0"/>
    <xf numFmtId="0" fontId="55" fillId="0" borderId="18" applyNumberFormat="0" applyFill="0" applyAlignment="0" applyProtection="0"/>
    <xf numFmtId="166" fontId="56" fillId="0" borderId="18" applyNumberFormat="0" applyFill="0" applyAlignment="0" applyProtection="0"/>
    <xf numFmtId="0" fontId="55" fillId="0" borderId="0" applyNumberFormat="0" applyFill="0" applyBorder="0" applyAlignment="0" applyProtection="0"/>
    <xf numFmtId="166" fontId="56" fillId="0" borderId="0" applyNumberFormat="0" applyFill="0" applyBorder="0" applyAlignment="0" applyProtection="0"/>
    <xf numFmtId="177" fontId="22" fillId="0" borderId="0">
      <alignment horizontal="centerContinuous"/>
    </xf>
    <xf numFmtId="0" fontId="57" fillId="0" borderId="19">
      <alignment horizontal="center"/>
    </xf>
    <xf numFmtId="0" fontId="57" fillId="0" borderId="0">
      <alignment horizontal="center"/>
    </xf>
    <xf numFmtId="177" fontId="22" fillId="0" borderId="20">
      <alignment horizontal="center"/>
    </xf>
    <xf numFmtId="177" fontId="22" fillId="0" borderId="20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59" fillId="38" borderId="12" applyNumberFormat="0" applyAlignment="0" applyProtection="0"/>
    <xf numFmtId="10" fontId="49" fillId="54" borderId="21" applyNumberFormat="0" applyBorder="0" applyAlignment="0" applyProtection="0"/>
    <xf numFmtId="10" fontId="49" fillId="54" borderId="21" applyNumberFormat="0" applyBorder="0" applyAlignment="0" applyProtection="0"/>
    <xf numFmtId="166" fontId="60" fillId="38" borderId="12" applyNumberFormat="0" applyAlignment="0" applyProtection="0"/>
    <xf numFmtId="0" fontId="61" fillId="0" borderId="22" applyNumberFormat="0" applyFill="0" applyAlignment="0" applyProtection="0"/>
    <xf numFmtId="166" fontId="62" fillId="0" borderId="22" applyNumberFormat="0" applyFill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78" fontId="17" fillId="0" borderId="0" applyFill="0" applyBorder="0" applyAlignment="0" applyProtection="0"/>
    <xf numFmtId="178" fontId="17" fillId="0" borderId="0" applyFill="0" applyBorder="0" applyAlignment="0" applyProtection="0"/>
    <xf numFmtId="179" fontId="17" fillId="0" borderId="0" applyFill="0" applyBorder="0" applyAlignment="0" applyProtection="0"/>
    <xf numFmtId="179" fontId="17" fillId="0" borderId="0" applyFill="0" applyBorder="0" applyAlignment="0" applyProtection="0"/>
    <xf numFmtId="0" fontId="7" fillId="4" borderId="0" applyNumberFormat="0" applyBorder="0" applyAlignment="0" applyProtection="0"/>
    <xf numFmtId="166" fontId="63" fillId="55" borderId="0" applyNumberFormat="0" applyBorder="0" applyAlignment="0" applyProtection="0"/>
    <xf numFmtId="0" fontId="64" fillId="0" borderId="0"/>
    <xf numFmtId="180" fontId="65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34" fillId="0" borderId="0"/>
    <xf numFmtId="0" fontId="66" fillId="0" borderId="0"/>
    <xf numFmtId="0" fontId="66" fillId="0" borderId="0"/>
    <xf numFmtId="0" fontId="34" fillId="0" borderId="0"/>
    <xf numFmtId="0" fontId="33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66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6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68" fillId="0" borderId="0" applyBorder="0" applyProtection="0">
      <alignment horizontal="center"/>
    </xf>
    <xf numFmtId="0" fontId="34" fillId="0" borderId="0"/>
    <xf numFmtId="0" fontId="17" fillId="0" borderId="0"/>
    <xf numFmtId="166" fontId="17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7" fillId="0" borderId="0"/>
    <xf numFmtId="0" fontId="1" fillId="0" borderId="0"/>
    <xf numFmtId="0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56" borderId="23" applyNumberFormat="0" applyFont="0" applyAlignment="0" applyProtection="0"/>
    <xf numFmtId="166" fontId="17" fillId="56" borderId="23" applyNumberFormat="0" applyFont="0" applyAlignment="0" applyProtection="0"/>
    <xf numFmtId="181" fontId="17" fillId="0" borderId="0" applyFont="0" applyFill="0" applyBorder="0" applyAlignment="0" applyProtection="0"/>
    <xf numFmtId="0" fontId="69" fillId="51" borderId="24" applyNumberFormat="0" applyAlignment="0" applyProtection="0"/>
    <xf numFmtId="166" fontId="70" fillId="51" borderId="24" applyNumberFormat="0" applyAlignment="0" applyProtection="0"/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6" fillId="0" borderId="0"/>
    <xf numFmtId="166" fontId="46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9" fillId="0" borderId="0" applyBorder="0" applyProtection="0">
      <alignment horizontal="left" vertical="top" wrapText="1"/>
      <protection locked="0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2" fillId="0" borderId="19">
      <alignment horizontal="center"/>
    </xf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3" fontId="17" fillId="0" borderId="0" applyFill="0" applyBorder="0" applyAlignment="0" applyProtection="0"/>
    <xf numFmtId="3" fontId="17" fillId="0" borderId="0" applyFill="0" applyBorder="0" applyAlignment="0" applyProtection="0"/>
    <xf numFmtId="0" fontId="46" fillId="0" borderId="0"/>
    <xf numFmtId="166" fontId="46" fillId="0" borderId="0"/>
    <xf numFmtId="0" fontId="73" fillId="57" borderId="0" applyNumberFormat="0" applyFont="0" applyBorder="0" applyAlignment="0">
      <alignment horizontal="center"/>
    </xf>
    <xf numFmtId="182" fontId="74" fillId="0" borderId="0" applyNumberFormat="0" applyFill="0" applyBorder="0" applyAlignment="0" applyProtection="0">
      <alignment horizontal="left"/>
    </xf>
    <xf numFmtId="0" fontId="9" fillId="6" borderId="5" applyNumberFormat="0" applyAlignment="0" applyProtection="0"/>
    <xf numFmtId="0" fontId="73" fillId="1" borderId="15" applyNumberFormat="0" applyFont="0" applyAlignment="0">
      <alignment horizontal="center"/>
    </xf>
    <xf numFmtId="0" fontId="73" fillId="1" borderId="15" applyNumberFormat="0" applyFont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40" fontId="76" fillId="0" borderId="0" applyBorder="0">
      <alignment horizontal="right"/>
    </xf>
    <xf numFmtId="0" fontId="77" fillId="0" borderId="0" applyBorder="0" applyProtection="0">
      <alignment horizontal="left"/>
    </xf>
    <xf numFmtId="166" fontId="77" fillId="0" borderId="0" applyBorder="0" applyProtection="0">
      <alignment horizontal="left"/>
    </xf>
    <xf numFmtId="0" fontId="78" fillId="0" borderId="0" applyFill="0" applyBorder="0" applyProtection="0">
      <alignment horizontal="left"/>
    </xf>
    <xf numFmtId="166" fontId="78" fillId="0" borderId="0" applyFill="0" applyBorder="0" applyProtection="0">
      <alignment horizontal="left"/>
    </xf>
    <xf numFmtId="0" fontId="49" fillId="0" borderId="25" applyFill="0" applyBorder="0" applyProtection="0">
      <alignment horizontal="left" vertical="top"/>
    </xf>
    <xf numFmtId="166" fontId="49" fillId="0" borderId="25" applyFill="0" applyBorder="0" applyProtection="0">
      <alignment horizontal="left" vertical="top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66" fontId="7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80" fillId="0" borderId="0" applyNumberFormat="0" applyProtection="0">
      <alignment vertical="center"/>
    </xf>
    <xf numFmtId="0" fontId="3" fillId="0" borderId="2" applyNumberFormat="0" applyFill="0" applyAlignment="0" applyProtection="0"/>
    <xf numFmtId="0" fontId="81" fillId="0" borderId="0" applyNumberFormat="0" applyProtection="0">
      <alignment vertical="center"/>
    </xf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82" fillId="0" borderId="0" applyNumberFormat="0" applyFill="0" applyBorder="0" applyAlignment="0" applyProtection="0"/>
    <xf numFmtId="166" fontId="83" fillId="0" borderId="0" applyNumberFormat="0" applyFill="0" applyBorder="0" applyAlignment="0" applyProtection="0"/>
    <xf numFmtId="0" fontId="1" fillId="0" borderId="0"/>
    <xf numFmtId="4" fontId="68" fillId="0" borderId="0" applyBorder="0" applyProtection="0">
      <alignment horizontal="center"/>
    </xf>
    <xf numFmtId="0" fontId="1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6" fontId="89" fillId="0" borderId="0" applyNumberFormat="0" applyFill="0" applyBorder="0" applyAlignment="0" applyProtection="0"/>
    <xf numFmtId="3" fontId="90" fillId="54" borderId="0" applyBorder="0" applyProtection="0">
      <alignment horizontal="right" vertical="center"/>
    </xf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27" fillId="0" borderId="31">
      <alignment horizontal="left" vertical="center"/>
    </xf>
    <xf numFmtId="10" fontId="49" fillId="54" borderId="37" applyNumberFormat="0" applyBorder="0" applyAlignment="0" applyProtection="0"/>
    <xf numFmtId="0" fontId="17" fillId="0" borderId="0"/>
    <xf numFmtId="0" fontId="73" fillId="1" borderId="31" applyNumberFormat="0" applyFont="0" applyAlignment="0">
      <alignment horizontal="center"/>
    </xf>
    <xf numFmtId="0" fontId="17" fillId="0" borderId="0"/>
    <xf numFmtId="0" fontId="17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166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19" fillId="0" borderId="0"/>
    <xf numFmtId="0" fontId="17" fillId="0" borderId="0"/>
    <xf numFmtId="0" fontId="17" fillId="0" borderId="0"/>
    <xf numFmtId="0" fontId="17" fillId="0" borderId="0"/>
  </cellStyleXfs>
  <cellXfs count="224">
    <xf numFmtId="0" fontId="0" fillId="0" borderId="0" xfId="0"/>
    <xf numFmtId="166" fontId="88" fillId="0" borderId="10" xfId="674" quotePrefix="1" applyFont="1" applyBorder="1" applyAlignment="1">
      <alignment horizontal="center" vertical="center" wrapText="1" readingOrder="1"/>
    </xf>
    <xf numFmtId="0" fontId="86" fillId="0" borderId="0" xfId="900" applyFont="1"/>
    <xf numFmtId="0" fontId="86" fillId="58" borderId="0" xfId="900" applyFont="1" applyFill="1"/>
    <xf numFmtId="166" fontId="87" fillId="0" borderId="27" xfId="674" quotePrefix="1" applyNumberFormat="1" applyFont="1" applyBorder="1" applyAlignment="1">
      <alignment horizontal="left" vertical="center" wrapText="1" readingOrder="1"/>
    </xf>
    <xf numFmtId="166" fontId="87" fillId="0" borderId="28" xfId="674" quotePrefix="1" applyNumberFormat="1" applyFont="1" applyBorder="1" applyAlignment="1">
      <alignment horizontal="center" vertical="center" wrapText="1" readingOrder="1"/>
    </xf>
    <xf numFmtId="166" fontId="84" fillId="0" borderId="32" xfId="674" applyFont="1" applyBorder="1" applyAlignment="1">
      <alignment horizontal="left" vertical="center" wrapText="1" indent="1" readingOrder="1"/>
    </xf>
    <xf numFmtId="167" fontId="84" fillId="0" borderId="35" xfId="674" applyNumberFormat="1" applyFont="1" applyBorder="1" applyAlignment="1">
      <alignment horizontal="center" vertical="center" readingOrder="1"/>
    </xf>
    <xf numFmtId="167" fontId="84" fillId="0" borderId="32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1" readingOrder="1"/>
    </xf>
    <xf numFmtId="167" fontId="85" fillId="0" borderId="34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2" readingOrder="1"/>
    </xf>
    <xf numFmtId="166" fontId="85" fillId="0" borderId="30" xfId="674" applyFont="1" applyBorder="1" applyAlignment="1">
      <alignment horizontal="left" vertical="center" wrapText="1" indent="1" readingOrder="1"/>
    </xf>
    <xf numFmtId="167" fontId="85" fillId="0" borderId="36" xfId="674" applyNumberFormat="1" applyFont="1" applyBorder="1" applyAlignment="1">
      <alignment horizontal="center" vertical="center" readingOrder="1"/>
    </xf>
    <xf numFmtId="167" fontId="85" fillId="0" borderId="30" xfId="674" applyNumberFormat="1" applyFont="1" applyBorder="1" applyAlignment="1">
      <alignment horizontal="center" vertical="center" readingOrder="1"/>
    </xf>
    <xf numFmtId="166" fontId="84" fillId="0" borderId="0" xfId="674" applyFont="1" applyBorder="1" applyAlignment="1">
      <alignment horizontal="left" vertical="center" wrapText="1" indent="1" readingOrder="1"/>
    </xf>
    <xf numFmtId="167" fontId="84" fillId="0" borderId="34" xfId="674" applyNumberFormat="1" applyFont="1" applyBorder="1" applyAlignment="1">
      <alignment horizontal="center" vertical="center" readingOrder="1"/>
    </xf>
    <xf numFmtId="166" fontId="84" fillId="0" borderId="29" xfId="674" applyFont="1" applyBorder="1" applyAlignment="1">
      <alignment horizontal="left" vertical="center" wrapText="1" indent="1" readingOrder="1"/>
    </xf>
    <xf numFmtId="167" fontId="84" fillId="0" borderId="33" xfId="674" applyNumberFormat="1" applyFont="1" applyBorder="1" applyAlignment="1">
      <alignment horizontal="center" vertical="center" readingOrder="1"/>
    </xf>
    <xf numFmtId="167" fontId="84" fillId="0" borderId="29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3" readingOrder="1"/>
    </xf>
    <xf numFmtId="166" fontId="85" fillId="0" borderId="0" xfId="674" applyFont="1" applyBorder="1" applyAlignment="1">
      <alignment horizontal="left" vertical="center" wrapText="1" indent="5" readingOrder="1"/>
    </xf>
    <xf numFmtId="166" fontId="85" fillId="0" borderId="0" xfId="674" applyFont="1" applyBorder="1" applyAlignment="1">
      <alignment horizontal="left" vertical="center" wrapText="1" indent="7" readingOrder="1"/>
    </xf>
    <xf numFmtId="166" fontId="84" fillId="0" borderId="32" xfId="674" applyFont="1" applyBorder="1" applyAlignment="1">
      <alignment horizontal="center" vertical="center" wrapText="1" readingOrder="1"/>
    </xf>
    <xf numFmtId="166" fontId="85" fillId="0" borderId="30" xfId="674" applyFont="1" applyBorder="1" applyAlignment="1">
      <alignment horizontal="left" vertical="center" wrapText="1" indent="3" readingOrder="1"/>
    </xf>
    <xf numFmtId="166" fontId="88" fillId="0" borderId="28" xfId="674" quotePrefix="1" applyFont="1" applyBorder="1" applyAlignment="1">
      <alignment horizontal="center" vertical="center" wrapText="1" readingOrder="1"/>
    </xf>
    <xf numFmtId="0" fontId="0" fillId="58" borderId="0" xfId="0" applyFill="1"/>
    <xf numFmtId="0" fontId="0" fillId="0" borderId="0" xfId="0" applyAlignment="1">
      <alignment vertical="center"/>
    </xf>
    <xf numFmtId="0" fontId="93" fillId="58" borderId="0" xfId="0" applyFont="1" applyFill="1" applyAlignment="1">
      <alignment horizontal="center"/>
    </xf>
    <xf numFmtId="0" fontId="17" fillId="0" borderId="0" xfId="0" applyFont="1" applyFill="1" applyBorder="1" applyAlignment="1"/>
    <xf numFmtId="166" fontId="96" fillId="0" borderId="0" xfId="1" applyFont="1" applyFill="1"/>
    <xf numFmtId="166" fontId="96" fillId="0" borderId="0" xfId="1" applyFont="1" applyFill="1" applyBorder="1"/>
    <xf numFmtId="166" fontId="97" fillId="0" borderId="0" xfId="1" applyFont="1" applyFill="1"/>
    <xf numFmtId="0" fontId="0" fillId="58" borderId="0" xfId="0" applyFill="1" applyBorder="1"/>
    <xf numFmtId="0" fontId="95" fillId="58" borderId="0" xfId="0" applyFont="1" applyFill="1" applyBorder="1" applyAlignment="1">
      <alignment vertical="center"/>
    </xf>
    <xf numFmtId="0" fontId="13" fillId="58" borderId="0" xfId="0" applyFont="1" applyFill="1" applyBorder="1"/>
    <xf numFmtId="166" fontId="99" fillId="0" borderId="38" xfId="674" quotePrefix="1" applyNumberFormat="1" applyFont="1" applyBorder="1" applyAlignment="1">
      <alignment horizontal="left" vertical="center" wrapText="1" indent="1" readingOrder="1"/>
    </xf>
    <xf numFmtId="0" fontId="100" fillId="59" borderId="0" xfId="0" applyFont="1" applyFill="1" applyBorder="1" applyAlignment="1">
      <alignment horizontal="center" vertical="center"/>
    </xf>
    <xf numFmtId="183" fontId="96" fillId="0" borderId="0" xfId="674" applyNumberFormat="1" applyFont="1" applyFill="1" applyBorder="1" applyAlignment="1">
      <alignment horizontal="center" vertical="center" wrapText="1" readingOrder="1"/>
    </xf>
    <xf numFmtId="0" fontId="103" fillId="0" borderId="0" xfId="0" applyFont="1" applyFill="1" applyBorder="1"/>
    <xf numFmtId="0" fontId="104" fillId="0" borderId="0" xfId="900" applyFont="1"/>
    <xf numFmtId="166" fontId="106" fillId="0" borderId="42" xfId="918" applyFont="1" applyBorder="1" applyAlignment="1">
      <alignment horizontal="left" wrapText="1" indent="1" readingOrder="1"/>
    </xf>
    <xf numFmtId="0" fontId="107" fillId="0" borderId="44" xfId="900" applyFont="1" applyBorder="1" applyAlignment="1">
      <alignment horizontal="left" vertical="center" wrapText="1" indent="1" readingOrder="1"/>
    </xf>
    <xf numFmtId="167" fontId="107" fillId="0" borderId="45" xfId="1" applyNumberFormat="1" applyFont="1" applyBorder="1" applyAlignment="1">
      <alignment horizontal="right" vertical="center" wrapText="1" indent="1" readingOrder="1"/>
    </xf>
    <xf numFmtId="0" fontId="107" fillId="0" borderId="46" xfId="900" applyFont="1" applyBorder="1" applyAlignment="1">
      <alignment horizontal="left" vertical="center" wrapText="1" indent="1" readingOrder="1"/>
    </xf>
    <xf numFmtId="167" fontId="107" fillId="0" borderId="47" xfId="1" applyNumberFormat="1" applyFont="1" applyBorder="1" applyAlignment="1">
      <alignment horizontal="right" vertical="center" wrapText="1" indent="1" readingOrder="1"/>
    </xf>
    <xf numFmtId="0" fontId="108" fillId="0" borderId="46" xfId="900" applyFont="1" applyBorder="1" applyAlignment="1">
      <alignment horizontal="left" vertical="center" wrapText="1" indent="1" readingOrder="1"/>
    </xf>
    <xf numFmtId="167" fontId="108" fillId="0" borderId="47" xfId="1" applyNumberFormat="1" applyFont="1" applyBorder="1" applyAlignment="1">
      <alignment horizontal="right" vertical="center" wrapText="1" indent="1" readingOrder="1"/>
    </xf>
    <xf numFmtId="0" fontId="107" fillId="0" borderId="48" xfId="900" applyFont="1" applyBorder="1" applyAlignment="1">
      <alignment horizontal="left" vertical="center" wrapText="1" indent="1" readingOrder="1"/>
    </xf>
    <xf numFmtId="167" fontId="107" fillId="0" borderId="49" xfId="1" applyNumberFormat="1" applyFont="1" applyBorder="1" applyAlignment="1">
      <alignment horizontal="right" vertical="center" wrapText="1" indent="1" readingOrder="1"/>
    </xf>
    <xf numFmtId="166" fontId="108" fillId="60" borderId="50" xfId="918" applyFont="1" applyFill="1" applyBorder="1" applyAlignment="1">
      <alignment horizontal="left" vertical="center" wrapText="1" indent="1" readingOrder="1"/>
    </xf>
    <xf numFmtId="167" fontId="108" fillId="60" borderId="51" xfId="918" applyNumberFormat="1" applyFont="1" applyFill="1" applyBorder="1" applyAlignment="1">
      <alignment horizontal="right" vertical="center" wrapText="1" indent="1" readingOrder="1"/>
    </xf>
    <xf numFmtId="0" fontId="107" fillId="0" borderId="52" xfId="900" applyFont="1" applyBorder="1" applyAlignment="1">
      <alignment horizontal="left" vertical="center" wrapText="1" indent="1" readingOrder="1"/>
    </xf>
    <xf numFmtId="167" fontId="107" fillId="0" borderId="53" xfId="1" applyNumberFormat="1" applyFont="1" applyBorder="1" applyAlignment="1">
      <alignment horizontal="right" vertical="center" wrapText="1" indent="1" readingOrder="1"/>
    </xf>
    <xf numFmtId="0" fontId="108" fillId="0" borderId="48" xfId="900" applyFont="1" applyBorder="1" applyAlignment="1">
      <alignment horizontal="left" vertical="center" wrapText="1" indent="1" readingOrder="1"/>
    </xf>
    <xf numFmtId="167" fontId="108" fillId="0" borderId="49" xfId="1" applyNumberFormat="1" applyFont="1" applyBorder="1" applyAlignment="1">
      <alignment horizontal="right" vertical="center" wrapText="1" indent="1" readingOrder="1"/>
    </xf>
    <xf numFmtId="0" fontId="107" fillId="0" borderId="0" xfId="900" applyFont="1" applyBorder="1" applyAlignment="1">
      <alignment horizontal="left" vertical="center" wrapText="1" indent="1" readingOrder="1"/>
    </xf>
    <xf numFmtId="168" fontId="107" fillId="0" borderId="53" xfId="817" applyNumberFormat="1" applyFont="1" applyBorder="1" applyAlignment="1">
      <alignment horizontal="right" vertical="center" wrapText="1" indent="1" readingOrder="1"/>
    </xf>
    <xf numFmtId="168" fontId="107" fillId="0" borderId="47" xfId="817" applyNumberFormat="1" applyFont="1" applyBorder="1" applyAlignment="1">
      <alignment horizontal="right" vertical="center" wrapText="1" indent="1" readingOrder="1"/>
    </xf>
    <xf numFmtId="0" fontId="108" fillId="60" borderId="31" xfId="900" applyFont="1" applyFill="1" applyBorder="1" applyAlignment="1">
      <alignment horizontal="left" vertical="center" wrapText="1" indent="1" readingOrder="1"/>
    </xf>
    <xf numFmtId="168" fontId="108" fillId="60" borderId="54" xfId="817" applyNumberFormat="1" applyFont="1" applyFill="1" applyBorder="1" applyAlignment="1">
      <alignment horizontal="right" vertical="center" wrapText="1" indent="1" readingOrder="1"/>
    </xf>
    <xf numFmtId="0" fontId="107" fillId="0" borderId="30" xfId="900" applyFont="1" applyBorder="1" applyAlignment="1">
      <alignment horizontal="left" vertical="center" wrapText="1" indent="1" readingOrder="1"/>
    </xf>
    <xf numFmtId="168" fontId="107" fillId="0" borderId="55" xfId="817" applyNumberFormat="1" applyFont="1" applyBorder="1" applyAlignment="1">
      <alignment horizontal="right" vertical="center" wrapText="1" indent="1" readingOrder="1"/>
    </xf>
    <xf numFmtId="0" fontId="109" fillId="0" borderId="43" xfId="900" quotePrefix="1" applyFont="1" applyBorder="1" applyAlignment="1">
      <alignment horizontal="center" vertical="center" wrapText="1" readingOrder="1"/>
    </xf>
    <xf numFmtId="166" fontId="110" fillId="0" borderId="0" xfId="674" applyFont="1" applyFill="1" applyBorder="1" applyAlignment="1">
      <alignment horizontal="left" vertical="center" wrapText="1" indent="6" readingOrder="1"/>
    </xf>
    <xf numFmtId="166" fontId="110" fillId="0" borderId="0" xfId="674" applyFont="1" applyFill="1" applyBorder="1" applyAlignment="1">
      <alignment horizontal="left" vertical="center" wrapText="1" indent="9" readingOrder="1"/>
    </xf>
    <xf numFmtId="166" fontId="113" fillId="0" borderId="57" xfId="674" applyFont="1" applyFill="1" applyBorder="1" applyAlignment="1">
      <alignment horizontal="left" vertical="center" wrapText="1" indent="1" readingOrder="1"/>
    </xf>
    <xf numFmtId="183" fontId="110" fillId="0" borderId="57" xfId="674" applyNumberFormat="1" applyFont="1" applyFill="1" applyBorder="1" applyAlignment="1">
      <alignment horizontal="center" vertical="center" wrapText="1" readingOrder="1"/>
    </xf>
    <xf numFmtId="166" fontId="112" fillId="0" borderId="58" xfId="674" applyFont="1" applyFill="1" applyBorder="1" applyAlignment="1">
      <alignment horizontal="left" vertical="center" wrapText="1" indent="1" readingOrder="1"/>
    </xf>
    <xf numFmtId="183" fontId="110" fillId="0" borderId="58" xfId="674" applyNumberFormat="1" applyFont="1" applyFill="1" applyBorder="1" applyAlignment="1">
      <alignment horizontal="center" vertical="center" wrapText="1" readingOrder="1"/>
    </xf>
    <xf numFmtId="183" fontId="110" fillId="0" borderId="0" xfId="674" applyNumberFormat="1" applyFont="1" applyFill="1" applyBorder="1" applyAlignment="1">
      <alignment horizontal="center" vertical="center" wrapText="1" readingOrder="1"/>
    </xf>
    <xf numFmtId="168" fontId="110" fillId="0" borderId="0" xfId="919" applyNumberFormat="1" applyFont="1" applyFill="1" applyBorder="1" applyAlignment="1">
      <alignment horizontal="center" vertical="center" wrapText="1" readingOrder="1"/>
    </xf>
    <xf numFmtId="0" fontId="111" fillId="61" borderId="59" xfId="674" quotePrefix="1" applyNumberFormat="1" applyFont="1" applyFill="1" applyBorder="1" applyAlignment="1">
      <alignment horizontal="centerContinuous" vertical="center" readingOrder="1"/>
    </xf>
    <xf numFmtId="166" fontId="111" fillId="61" borderId="59" xfId="674" quotePrefix="1" applyNumberFormat="1" applyFont="1" applyFill="1" applyBorder="1" applyAlignment="1">
      <alignment horizontal="centerContinuous" vertical="center" wrapText="1" readingOrder="1"/>
    </xf>
    <xf numFmtId="166" fontId="111" fillId="61" borderId="59" xfId="674" applyFont="1" applyFill="1" applyBorder="1" applyAlignment="1">
      <alignment horizontal="centerContinuous" vertical="center" wrapText="1" readingOrder="1"/>
    </xf>
    <xf numFmtId="0" fontId="111" fillId="61" borderId="60" xfId="674" quotePrefix="1" applyNumberFormat="1" applyFont="1" applyFill="1" applyBorder="1" applyAlignment="1">
      <alignment horizontal="centerContinuous" vertical="center" readingOrder="1"/>
    </xf>
    <xf numFmtId="166" fontId="97" fillId="0" borderId="0" xfId="1" applyFont="1" applyFill="1" applyBorder="1"/>
    <xf numFmtId="183" fontId="110" fillId="0" borderId="40" xfId="674" applyNumberFormat="1" applyFont="1" applyFill="1" applyBorder="1" applyAlignment="1">
      <alignment horizontal="center" vertical="center" wrapText="1" readingOrder="1"/>
    </xf>
    <xf numFmtId="166" fontId="102" fillId="0" borderId="0" xfId="674" applyFont="1" applyFill="1" applyBorder="1" applyAlignment="1">
      <alignment horizontal="left" vertical="center" wrapText="1" indent="6" readingOrder="1"/>
    </xf>
    <xf numFmtId="168" fontId="96" fillId="0" borderId="0" xfId="919" applyNumberFormat="1" applyFont="1" applyFill="1" applyBorder="1" applyAlignment="1">
      <alignment horizontal="center" vertical="center" wrapText="1" readingOrder="1"/>
    </xf>
    <xf numFmtId="166" fontId="98" fillId="0" borderId="0" xfId="674" applyFont="1" applyFill="1" applyBorder="1" applyAlignment="1">
      <alignment horizontal="left" vertical="center" wrapText="1" indent="1" readingOrder="1"/>
    </xf>
    <xf numFmtId="0" fontId="0" fillId="0" borderId="0" xfId="0" applyBorder="1"/>
    <xf numFmtId="183" fontId="112" fillId="0" borderId="58" xfId="674" applyNumberFormat="1" applyFont="1" applyFill="1" applyBorder="1" applyAlignment="1">
      <alignment horizontal="center" vertical="center" wrapText="1" readingOrder="1"/>
    </xf>
    <xf numFmtId="166" fontId="110" fillId="0" borderId="40" xfId="674" applyFont="1" applyFill="1" applyBorder="1" applyAlignment="1">
      <alignment horizontal="left" vertical="center" wrapText="1" indent="6" readingOrder="1"/>
    </xf>
    <xf numFmtId="168" fontId="107" fillId="0" borderId="0" xfId="817" applyNumberFormat="1" applyFont="1" applyBorder="1" applyAlignment="1">
      <alignment horizontal="right" vertical="center" wrapText="1" indent="1" readingOrder="1"/>
    </xf>
    <xf numFmtId="0" fontId="114" fillId="0" borderId="0" xfId="900" applyFont="1"/>
    <xf numFmtId="0" fontId="115" fillId="0" borderId="0" xfId="900" applyFont="1"/>
    <xf numFmtId="167" fontId="85" fillId="0" borderId="0" xfId="674" applyNumberFormat="1" applyFont="1" applyAlignment="1">
      <alignment horizontal="center" vertical="center" readingOrder="1"/>
    </xf>
    <xf numFmtId="167" fontId="84" fillId="0" borderId="0" xfId="674" applyNumberFormat="1" applyFont="1" applyAlignment="1">
      <alignment horizontal="center" vertical="center" readingOrder="1"/>
    </xf>
    <xf numFmtId="183" fontId="110" fillId="0" borderId="0" xfId="674" applyNumberFormat="1" applyFont="1" applyAlignment="1">
      <alignment horizontal="center" vertical="center" wrapText="1" readingOrder="1"/>
    </xf>
    <xf numFmtId="166" fontId="110" fillId="0" borderId="0" xfId="1" applyFont="1"/>
    <xf numFmtId="168" fontId="110" fillId="0" borderId="0" xfId="919" applyNumberFormat="1" applyFont="1" applyAlignment="1">
      <alignment horizontal="center" vertical="center" wrapText="1" readingOrder="1"/>
    </xf>
    <xf numFmtId="184" fontId="110" fillId="0" borderId="0" xfId="674" applyNumberFormat="1" applyFont="1" applyAlignment="1">
      <alignment horizontal="center" vertical="center" wrapText="1" readingOrder="1"/>
    </xf>
    <xf numFmtId="183" fontId="110" fillId="0" borderId="57" xfId="674" applyNumberFormat="1" applyFont="1" applyBorder="1" applyAlignment="1">
      <alignment horizontal="center" vertical="center" wrapText="1" readingOrder="1"/>
    </xf>
    <xf numFmtId="183" fontId="110" fillId="0" borderId="58" xfId="674" applyNumberFormat="1" applyFont="1" applyBorder="1" applyAlignment="1">
      <alignment horizontal="center" vertical="center" wrapText="1" readingOrder="1"/>
    </xf>
    <xf numFmtId="166" fontId="96" fillId="0" borderId="0" xfId="1" applyFont="1"/>
    <xf numFmtId="166" fontId="97" fillId="0" borderId="0" xfId="1" applyFont="1"/>
    <xf numFmtId="168" fontId="112" fillId="0" borderId="58" xfId="919" applyNumberFormat="1" applyFont="1" applyBorder="1" applyAlignment="1">
      <alignment horizontal="center" vertical="center" wrapText="1" readingOrder="1"/>
    </xf>
    <xf numFmtId="168" fontId="96" fillId="0" borderId="0" xfId="919" applyNumberFormat="1" applyFont="1" applyAlignment="1">
      <alignment horizontal="center" vertical="center" wrapText="1" readingOrder="1"/>
    </xf>
    <xf numFmtId="168" fontId="110" fillId="0" borderId="40" xfId="919" applyNumberFormat="1" applyFont="1" applyBorder="1" applyAlignment="1">
      <alignment horizontal="center" vertical="center" wrapText="1" readingOrder="1"/>
    </xf>
    <xf numFmtId="166" fontId="110" fillId="0" borderId="0" xfId="674" applyFont="1" applyAlignment="1">
      <alignment horizontal="left" vertical="center" wrapText="1" indent="6" readingOrder="1"/>
    </xf>
    <xf numFmtId="166" fontId="112" fillId="0" borderId="0" xfId="1" applyFont="1" applyFill="1"/>
    <xf numFmtId="166" fontId="110" fillId="0" borderId="0" xfId="1" applyFont="1" applyFill="1"/>
    <xf numFmtId="168" fontId="110" fillId="0" borderId="40" xfId="919" applyNumberFormat="1" applyFont="1" applyFill="1" applyBorder="1" applyAlignment="1">
      <alignment horizontal="center" vertical="center" wrapText="1" readingOrder="1"/>
    </xf>
    <xf numFmtId="184" fontId="110" fillId="0" borderId="40" xfId="674" applyNumberFormat="1" applyFont="1" applyBorder="1" applyAlignment="1">
      <alignment horizontal="center" vertical="center" wrapText="1" readingOrder="1"/>
    </xf>
    <xf numFmtId="0" fontId="17" fillId="0" borderId="0" xfId="0" applyFont="1"/>
    <xf numFmtId="185" fontId="0" fillId="0" borderId="0" xfId="0" applyNumberFormat="1"/>
    <xf numFmtId="0" fontId="117" fillId="0" borderId="0" xfId="0" applyFont="1"/>
    <xf numFmtId="166" fontId="117" fillId="0" borderId="0" xfId="1" applyFont="1"/>
    <xf numFmtId="183" fontId="117" fillId="0" borderId="0" xfId="674" applyNumberFormat="1" applyFont="1" applyAlignment="1">
      <alignment horizontal="right" vertical="center" wrapText="1" indent="2" readingOrder="1"/>
    </xf>
    <xf numFmtId="168" fontId="117" fillId="0" borderId="0" xfId="919" applyNumberFormat="1" applyFont="1" applyAlignment="1">
      <alignment horizontal="right" vertical="center" wrapText="1" indent="2" readingOrder="1"/>
    </xf>
    <xf numFmtId="168" fontId="117" fillId="0" borderId="0" xfId="817" applyNumberFormat="1" applyFont="1" applyAlignment="1">
      <alignment horizontal="right" vertical="center" wrapText="1" indent="2" readingOrder="1"/>
    </xf>
    <xf numFmtId="168" fontId="117" fillId="0" borderId="0" xfId="919" applyNumberFormat="1" applyFont="1" applyAlignment="1">
      <alignment horizontal="center" vertical="center" wrapText="1" readingOrder="1"/>
    </xf>
    <xf numFmtId="166" fontId="117" fillId="0" borderId="0" xfId="1" applyFont="1" applyAlignment="1">
      <alignment horizontal="left" indent="2"/>
    </xf>
    <xf numFmtId="168" fontId="117" fillId="0" borderId="0" xfId="919" quotePrefix="1" applyNumberFormat="1" applyFont="1" applyAlignment="1">
      <alignment horizontal="center" vertical="center" wrapText="1" readingOrder="1"/>
    </xf>
    <xf numFmtId="166" fontId="96" fillId="0" borderId="63" xfId="674" applyFont="1" applyFill="1" applyBorder="1" applyAlignment="1">
      <alignment horizontal="left" vertical="center" wrapText="1" readingOrder="1"/>
    </xf>
    <xf numFmtId="166" fontId="101" fillId="0" borderId="0" xfId="674" applyFont="1" applyFill="1" applyBorder="1" applyAlignment="1">
      <alignment horizontal="left" vertical="center" wrapText="1" indent="1" readingOrder="1"/>
    </xf>
    <xf numFmtId="0" fontId="94" fillId="61" borderId="39" xfId="0" applyFont="1" applyFill="1" applyBorder="1" applyAlignment="1">
      <alignment horizontal="center" vertical="center"/>
    </xf>
    <xf numFmtId="0" fontId="92" fillId="61" borderId="0" xfId="0" applyFont="1" applyFill="1" applyBorder="1" applyAlignment="1">
      <alignment horizontal="left" vertical="center"/>
    </xf>
    <xf numFmtId="166" fontId="91" fillId="61" borderId="0" xfId="1" applyFont="1" applyFill="1" applyBorder="1" applyAlignment="1">
      <alignment vertical="center"/>
    </xf>
    <xf numFmtId="0" fontId="0" fillId="61" borderId="0" xfId="0" applyFill="1" applyAlignment="1">
      <alignment vertical="center"/>
    </xf>
    <xf numFmtId="0" fontId="0" fillId="61" borderId="0" xfId="0" applyFill="1"/>
    <xf numFmtId="0" fontId="92" fillId="61" borderId="0" xfId="0" applyFont="1" applyFill="1" applyAlignment="1">
      <alignment horizontal="left" vertical="center"/>
    </xf>
    <xf numFmtId="166" fontId="91" fillId="61" borderId="0" xfId="1" applyFont="1" applyFill="1" applyAlignment="1">
      <alignment vertical="center"/>
    </xf>
    <xf numFmtId="166" fontId="116" fillId="61" borderId="56" xfId="0" quotePrefix="1" applyNumberFormat="1" applyFont="1" applyFill="1" applyBorder="1" applyAlignment="1">
      <alignment horizontal="centerContinuous" vertical="center" wrapText="1" readingOrder="1"/>
    </xf>
    <xf numFmtId="166" fontId="116" fillId="61" borderId="40" xfId="674" quotePrefix="1" applyFont="1" applyFill="1" applyBorder="1" applyAlignment="1">
      <alignment horizontal="center" vertical="center" wrapText="1" readingOrder="1"/>
    </xf>
    <xf numFmtId="0" fontId="116" fillId="61" borderId="40" xfId="0" applyFont="1" applyFill="1" applyBorder="1" applyAlignment="1">
      <alignment horizontal="center" vertical="center" wrapText="1" readingOrder="1"/>
    </xf>
    <xf numFmtId="166" fontId="116" fillId="61" borderId="62" xfId="674" quotePrefix="1" applyFont="1" applyFill="1" applyBorder="1" applyAlignment="1">
      <alignment horizontal="center" vertical="center" wrapText="1" readingOrder="1"/>
    </xf>
    <xf numFmtId="0" fontId="0" fillId="0" borderId="0" xfId="920" applyFont="1" applyAlignment="1">
      <alignment horizontal="center"/>
    </xf>
    <xf numFmtId="0" fontId="118" fillId="58" borderId="0" xfId="920" applyFont="1" applyFill="1"/>
    <xf numFmtId="0" fontId="118" fillId="0" borderId="0" xfId="920" applyFont="1"/>
    <xf numFmtId="0" fontId="17" fillId="0" borderId="0" xfId="920" applyAlignment="1">
      <alignment horizontal="center"/>
    </xf>
    <xf numFmtId="0" fontId="0" fillId="0" borderId="0" xfId="920" applyFont="1"/>
    <xf numFmtId="0" fontId="122" fillId="62" borderId="0" xfId="922" applyFont="1" applyFill="1" applyAlignment="1">
      <alignment horizontal="left" indent="1"/>
    </xf>
    <xf numFmtId="0" fontId="121" fillId="62" borderId="0" xfId="922" applyFont="1" applyFill="1" applyAlignment="1">
      <alignment horizontal="center"/>
    </xf>
    <xf numFmtId="0" fontId="123" fillId="62" borderId="0" xfId="922" applyFont="1" applyFill="1" applyAlignment="1">
      <alignment horizontal="center" wrapText="1"/>
    </xf>
    <xf numFmtId="0" fontId="124" fillId="0" borderId="0" xfId="922" applyFont="1"/>
    <xf numFmtId="0" fontId="125" fillId="0" borderId="40" xfId="920" applyFont="1" applyBorder="1"/>
    <xf numFmtId="0" fontId="126" fillId="0" borderId="40" xfId="920" applyFont="1" applyBorder="1" applyAlignment="1">
      <alignment horizontal="center"/>
    </xf>
    <xf numFmtId="0" fontId="127" fillId="58" borderId="40" xfId="920" applyFont="1" applyFill="1" applyBorder="1"/>
    <xf numFmtId="0" fontId="125" fillId="0" borderId="0" xfId="920" applyFont="1"/>
    <xf numFmtId="0" fontId="128" fillId="0" borderId="61" xfId="923" applyFont="1" applyBorder="1" applyAlignment="1">
      <alignment horizontal="left" vertical="center" indent="1"/>
    </xf>
    <xf numFmtId="0" fontId="126" fillId="0" borderId="0" xfId="920" applyFont="1" applyAlignment="1">
      <alignment horizontal="center"/>
    </xf>
    <xf numFmtId="0" fontId="131" fillId="64" borderId="0" xfId="923" applyFont="1" applyFill="1" applyAlignment="1">
      <alignment horizontal="left" vertical="center" wrapText="1" indent="1"/>
    </xf>
    <xf numFmtId="167" fontId="132" fillId="58" borderId="0" xfId="923" applyNumberFormat="1" applyFont="1" applyFill="1" applyAlignment="1">
      <alignment horizontal="center" vertical="center"/>
    </xf>
    <xf numFmtId="3" fontId="133" fillId="58" borderId="0" xfId="923" applyNumberFormat="1" applyFont="1" applyFill="1" applyAlignment="1">
      <alignment horizontal="center" vertical="center"/>
    </xf>
    <xf numFmtId="168" fontId="132" fillId="58" borderId="0" xfId="817" applyNumberFormat="1" applyFont="1" applyFill="1" applyAlignment="1">
      <alignment horizontal="center" vertical="center"/>
    </xf>
    <xf numFmtId="167" fontId="132" fillId="58" borderId="0" xfId="817" applyNumberFormat="1" applyFont="1" applyFill="1" applyAlignment="1">
      <alignment horizontal="center" vertical="center"/>
    </xf>
    <xf numFmtId="167" fontId="132" fillId="58" borderId="0" xfId="923" applyNumberFormat="1" applyFont="1" applyFill="1"/>
    <xf numFmtId="9" fontId="130" fillId="0" borderId="0" xfId="817" applyFont="1"/>
    <xf numFmtId="0" fontId="135" fillId="0" borderId="40" xfId="923" applyFont="1" applyBorder="1" applyAlignment="1">
      <alignment horizontal="left" indent="1"/>
    </xf>
    <xf numFmtId="167" fontId="134" fillId="58" borderId="40" xfId="923" applyNumberFormat="1" applyFont="1" applyFill="1" applyBorder="1" applyAlignment="1">
      <alignment horizontal="center" vertical="center"/>
    </xf>
    <xf numFmtId="3" fontId="135" fillId="58" borderId="40" xfId="923" applyNumberFormat="1" applyFont="1" applyFill="1" applyBorder="1" applyAlignment="1">
      <alignment horizontal="center" vertical="center"/>
    </xf>
    <xf numFmtId="168" fontId="134" fillId="58" borderId="40" xfId="817" applyNumberFormat="1" applyFont="1" applyFill="1" applyBorder="1" applyAlignment="1">
      <alignment horizontal="center" vertical="center"/>
    </xf>
    <xf numFmtId="167" fontId="134" fillId="58" borderId="40" xfId="817" applyNumberFormat="1" applyFont="1" applyFill="1" applyBorder="1" applyAlignment="1">
      <alignment horizontal="center" vertical="center"/>
    </xf>
    <xf numFmtId="0" fontId="135" fillId="0" borderId="31" xfId="922" applyFont="1" applyBorder="1" applyAlignment="1">
      <alignment horizontal="left" indent="1"/>
    </xf>
    <xf numFmtId="168" fontId="134" fillId="58" borderId="31" xfId="817" applyNumberFormat="1" applyFont="1" applyFill="1" applyBorder="1" applyAlignment="1">
      <alignment horizontal="center" vertical="center"/>
    </xf>
    <xf numFmtId="3" fontId="135" fillId="58" borderId="31" xfId="817" applyNumberFormat="1" applyFont="1" applyFill="1" applyBorder="1" applyAlignment="1">
      <alignment horizontal="center" vertical="center"/>
    </xf>
    <xf numFmtId="168" fontId="134" fillId="0" borderId="31" xfId="817" applyNumberFormat="1" applyFont="1" applyBorder="1" applyAlignment="1">
      <alignment horizontal="center" vertical="center"/>
    </xf>
    <xf numFmtId="0" fontId="128" fillId="0" borderId="0" xfId="923" applyFont="1" applyAlignment="1">
      <alignment horizontal="left" vertical="center" indent="1"/>
    </xf>
    <xf numFmtId="0" fontId="135" fillId="0" borderId="31" xfId="923" applyFont="1" applyBorder="1" applyAlignment="1">
      <alignment horizontal="left" indent="1"/>
    </xf>
    <xf numFmtId="167" fontId="134" fillId="58" borderId="31" xfId="923" applyNumberFormat="1" applyFont="1" applyFill="1" applyBorder="1" applyAlignment="1">
      <alignment horizontal="center" vertical="center"/>
    </xf>
    <xf numFmtId="3" fontId="135" fillId="58" borderId="31" xfId="923" applyNumberFormat="1" applyFont="1" applyFill="1" applyBorder="1" applyAlignment="1">
      <alignment horizontal="center" vertical="center"/>
    </xf>
    <xf numFmtId="167" fontId="134" fillId="58" borderId="31" xfId="817" applyNumberFormat="1" applyFont="1" applyFill="1" applyBorder="1" applyAlignment="1">
      <alignment horizontal="center" vertical="center"/>
    </xf>
    <xf numFmtId="0" fontId="135" fillId="0" borderId="61" xfId="923" applyFont="1" applyBorder="1" applyAlignment="1">
      <alignment horizontal="left" indent="1"/>
    </xf>
    <xf numFmtId="167" fontId="134" fillId="58" borderId="61" xfId="923" applyNumberFormat="1" applyFont="1" applyFill="1" applyBorder="1" applyAlignment="1">
      <alignment horizontal="center" vertical="center"/>
    </xf>
    <xf numFmtId="3" fontId="135" fillId="58" borderId="61" xfId="923" applyNumberFormat="1" applyFont="1" applyFill="1" applyBorder="1" applyAlignment="1">
      <alignment horizontal="center" vertical="center"/>
    </xf>
    <xf numFmtId="168" fontId="134" fillId="58" borderId="61" xfId="817" applyNumberFormat="1" applyFont="1" applyFill="1" applyBorder="1" applyAlignment="1">
      <alignment horizontal="center" vertical="center"/>
    </xf>
    <xf numFmtId="167" fontId="134" fillId="58" borderId="61" xfId="817" applyNumberFormat="1" applyFont="1" applyFill="1" applyBorder="1" applyAlignment="1">
      <alignment horizontal="center" vertical="center"/>
    </xf>
    <xf numFmtId="3" fontId="135" fillId="58" borderId="61" xfId="920" applyNumberFormat="1" applyFont="1" applyFill="1" applyBorder="1" applyAlignment="1">
      <alignment horizontal="center" vertical="center"/>
    </xf>
    <xf numFmtId="0" fontId="132" fillId="64" borderId="0" xfId="922" applyFont="1" applyFill="1" applyAlignment="1">
      <alignment horizontal="left" vertical="center" wrapText="1" indent="1"/>
    </xf>
    <xf numFmtId="3" fontId="133" fillId="58" borderId="0" xfId="922" applyNumberFormat="1" applyFont="1" applyFill="1" applyAlignment="1">
      <alignment horizontal="center" vertical="center"/>
    </xf>
    <xf numFmtId="3" fontId="132" fillId="58" borderId="0" xfId="922" applyNumberFormat="1" applyFont="1" applyFill="1"/>
    <xf numFmtId="0" fontId="131" fillId="64" borderId="0" xfId="922" applyFont="1" applyFill="1" applyAlignment="1">
      <alignment horizontal="left" vertical="center" wrapText="1" indent="1"/>
    </xf>
    <xf numFmtId="167" fontId="134" fillId="58" borderId="61" xfId="920" applyNumberFormat="1" applyFont="1" applyFill="1" applyBorder="1" applyAlignment="1">
      <alignment horizontal="center" vertical="center"/>
    </xf>
    <xf numFmtId="167" fontId="132" fillId="58" borderId="0" xfId="922" applyNumberFormat="1" applyFont="1" applyFill="1" applyAlignment="1">
      <alignment horizontal="center" vertical="center"/>
    </xf>
    <xf numFmtId="167" fontId="132" fillId="58" borderId="0" xfId="922" applyNumberFormat="1" applyFont="1" applyFill="1"/>
    <xf numFmtId="0" fontId="132" fillId="64" borderId="40" xfId="922" applyFont="1" applyFill="1" applyBorder="1" applyAlignment="1">
      <alignment horizontal="left" vertical="center" wrapText="1" indent="1"/>
    </xf>
    <xf numFmtId="167" fontId="132" fillId="58" borderId="40" xfId="922" applyNumberFormat="1" applyFont="1" applyFill="1" applyBorder="1" applyAlignment="1">
      <alignment horizontal="center" vertical="center"/>
    </xf>
    <xf numFmtId="3" fontId="133" fillId="58" borderId="40" xfId="922" applyNumberFormat="1" applyFont="1" applyFill="1" applyBorder="1" applyAlignment="1">
      <alignment horizontal="center" vertical="center"/>
    </xf>
    <xf numFmtId="168" fontId="132" fillId="58" borderId="40" xfId="817" applyNumberFormat="1" applyFont="1" applyFill="1" applyBorder="1" applyAlignment="1">
      <alignment horizontal="center" vertical="center"/>
    </xf>
    <xf numFmtId="167" fontId="132" fillId="58" borderId="40" xfId="817" applyNumberFormat="1" applyFont="1" applyFill="1" applyBorder="1" applyAlignment="1">
      <alignment horizontal="center" vertical="center"/>
    </xf>
    <xf numFmtId="167" fontId="132" fillId="0" borderId="0" xfId="922" applyNumberFormat="1" applyFont="1"/>
    <xf numFmtId="167" fontId="132" fillId="0" borderId="0" xfId="922" applyNumberFormat="1" applyFont="1" applyAlignment="1">
      <alignment horizontal="center"/>
    </xf>
    <xf numFmtId="0" fontId="121" fillId="63" borderId="0" xfId="922" applyFont="1" applyFill="1" applyAlignment="1">
      <alignment horizontal="center"/>
    </xf>
    <xf numFmtId="166" fontId="96" fillId="0" borderId="59" xfId="1" applyFont="1" applyFill="1" applyBorder="1"/>
    <xf numFmtId="166" fontId="96" fillId="0" borderId="64" xfId="1" applyFont="1" applyFill="1" applyBorder="1"/>
    <xf numFmtId="166" fontId="111" fillId="61" borderId="65" xfId="674" quotePrefix="1" applyNumberFormat="1" applyFont="1" applyFill="1" applyBorder="1" applyAlignment="1">
      <alignment horizontal="center" vertical="center" wrapText="1" readingOrder="1"/>
    </xf>
    <xf numFmtId="166" fontId="111" fillId="61" borderId="66" xfId="674" quotePrefix="1" applyNumberFormat="1" applyFont="1" applyFill="1" applyBorder="1" applyAlignment="1">
      <alignment horizontal="center" vertical="center" wrapText="1" readingOrder="1"/>
    </xf>
    <xf numFmtId="166" fontId="112" fillId="0" borderId="67" xfId="674" applyFont="1" applyFill="1" applyBorder="1" applyAlignment="1">
      <alignment horizontal="left" vertical="center" wrapText="1" indent="1" readingOrder="1"/>
    </xf>
    <xf numFmtId="183" fontId="110" fillId="0" borderId="67" xfId="674" applyNumberFormat="1" applyFont="1" applyFill="1" applyBorder="1" applyAlignment="1">
      <alignment horizontal="center" vertical="center" wrapText="1" readingOrder="1"/>
    </xf>
    <xf numFmtId="166" fontId="112" fillId="0" borderId="0" xfId="1" applyFont="1" applyFill="1" applyBorder="1"/>
    <xf numFmtId="166" fontId="110" fillId="0" borderId="0" xfId="1" applyFont="1" applyFill="1" applyBorder="1"/>
    <xf numFmtId="168" fontId="132" fillId="58" borderId="0" xfId="817" quotePrefix="1" applyNumberFormat="1" applyFont="1" applyFill="1" applyAlignment="1">
      <alignment horizontal="center" vertical="center"/>
    </xf>
    <xf numFmtId="0" fontId="17" fillId="0" borderId="0" xfId="924"/>
    <xf numFmtId="0" fontId="17" fillId="0" borderId="0" xfId="924" applyAlignment="1">
      <alignment horizontal="center"/>
    </xf>
    <xf numFmtId="0" fontId="130" fillId="0" borderId="0" xfId="924" applyFont="1" applyAlignment="1">
      <alignment horizontal="center"/>
    </xf>
    <xf numFmtId="0" fontId="130" fillId="0" borderId="0" xfId="924" applyFont="1"/>
    <xf numFmtId="167" fontId="130" fillId="0" borderId="0" xfId="924" applyNumberFormat="1" applyFont="1"/>
    <xf numFmtId="0" fontId="126" fillId="0" borderId="0" xfId="924" applyFont="1"/>
    <xf numFmtId="0" fontId="126" fillId="0" borderId="0" xfId="924" applyFont="1" applyAlignment="1">
      <alignment horizontal="center"/>
    </xf>
    <xf numFmtId="166" fontId="85" fillId="0" borderId="0" xfId="674" applyFont="1" applyBorder="1" applyAlignment="1">
      <alignment vertical="center" wrapText="1" readingOrder="1"/>
    </xf>
    <xf numFmtId="166" fontId="110" fillId="0" borderId="0" xfId="674" applyFont="1" applyFill="1" applyBorder="1" applyAlignment="1">
      <alignment vertical="center" wrapText="1" readingOrder="1"/>
    </xf>
    <xf numFmtId="0" fontId="107" fillId="0" borderId="0" xfId="900" applyFont="1" applyBorder="1" applyAlignment="1">
      <alignment vertical="center" wrapText="1" readingOrder="1"/>
    </xf>
    <xf numFmtId="0" fontId="0" fillId="0" borderId="0" xfId="920" applyFont="1" applyFill="1"/>
    <xf numFmtId="0" fontId="118" fillId="0" borderId="0" xfId="920" applyFont="1" applyFill="1"/>
    <xf numFmtId="0" fontId="17" fillId="0" borderId="0" xfId="924" applyFill="1"/>
    <xf numFmtId="0" fontId="129" fillId="0" borderId="0" xfId="924" applyFont="1" applyFill="1" applyAlignment="1">
      <alignment horizontal="center" vertical="center"/>
    </xf>
    <xf numFmtId="168" fontId="130" fillId="0" borderId="0" xfId="924" applyNumberFormat="1" applyFont="1" applyFill="1"/>
    <xf numFmtId="0" fontId="130" fillId="0" borderId="0" xfId="924" applyFont="1" applyFill="1"/>
    <xf numFmtId="167" fontId="130" fillId="0" borderId="0" xfId="924" applyNumberFormat="1" applyFont="1" applyFill="1"/>
    <xf numFmtId="3" fontId="130" fillId="0" borderId="0" xfId="924" applyNumberFormat="1" applyFont="1" applyFill="1"/>
    <xf numFmtId="168" fontId="136" fillId="0" borderId="0" xfId="924" applyNumberFormat="1" applyFont="1" applyFill="1"/>
    <xf numFmtId="166" fontId="111" fillId="61" borderId="68" xfId="674" quotePrefix="1" applyNumberFormat="1" applyFont="1" applyFill="1" applyBorder="1" applyAlignment="1">
      <alignment horizontal="center" vertical="center" wrapText="1" readingOrder="1"/>
    </xf>
    <xf numFmtId="186" fontId="134" fillId="0" borderId="31" xfId="817" applyNumberFormat="1" applyFont="1" applyFill="1" applyBorder="1" applyAlignment="1">
      <alignment horizontal="center" vertical="center"/>
    </xf>
    <xf numFmtId="0" fontId="111" fillId="61" borderId="68" xfId="674" quotePrefix="1" applyNumberFormat="1" applyFont="1" applyFill="1" applyBorder="1" applyAlignment="1">
      <alignment horizontal="center" vertical="center" readingOrder="1"/>
    </xf>
    <xf numFmtId="0" fontId="105" fillId="0" borderId="41" xfId="900" quotePrefix="1" applyFont="1" applyBorder="1" applyAlignment="1">
      <alignment horizontal="center" wrapText="1" readingOrder="1"/>
    </xf>
    <xf numFmtId="0" fontId="105" fillId="0" borderId="42" xfId="900" quotePrefix="1" applyFont="1" applyBorder="1" applyAlignment="1">
      <alignment horizontal="center" wrapText="1" readingOrder="1"/>
    </xf>
    <xf numFmtId="166" fontId="111" fillId="61" borderId="0" xfId="674" quotePrefix="1" applyNumberFormat="1" applyFont="1" applyFill="1" applyBorder="1" applyAlignment="1">
      <alignment horizontal="center" vertical="center" wrapText="1" readingOrder="1"/>
    </xf>
    <xf numFmtId="0" fontId="111" fillId="61" borderId="60" xfId="674" quotePrefix="1" applyNumberFormat="1" applyFont="1" applyFill="1" applyBorder="1" applyAlignment="1">
      <alignment horizontal="center" vertical="center" readingOrder="1"/>
    </xf>
    <xf numFmtId="0" fontId="111" fillId="61" borderId="59" xfId="674" quotePrefix="1" applyNumberFormat="1" applyFont="1" applyFill="1" applyBorder="1" applyAlignment="1">
      <alignment horizontal="center" vertical="center" readingOrder="1"/>
    </xf>
    <xf numFmtId="0" fontId="120" fillId="62" borderId="0" xfId="922" applyFont="1" applyFill="1" applyAlignment="1">
      <alignment horizontal="center" wrapText="1"/>
    </xf>
    <xf numFmtId="0" fontId="121" fillId="63" borderId="0" xfId="922" applyFont="1" applyFill="1" applyAlignment="1">
      <alignment horizontal="center"/>
    </xf>
    <xf numFmtId="0" fontId="130" fillId="0" borderId="0" xfId="924" applyFont="1" applyFill="1" applyAlignment="1">
      <alignment horizontal="center"/>
    </xf>
  </cellXfs>
  <cellStyles count="925">
    <cellStyle name="1" xfId="920" xr:uid="{B6997BE9-35B5-4407-B5DF-553FA0C709CE}"/>
    <cellStyle name="1 2" xfId="922" xr:uid="{CCA5E8F6-4DCE-4FDA-BB4F-1E1C05F84CD2}"/>
    <cellStyle name="1 2 2" xfId="923" xr:uid="{153E2067-67B1-4815-9BEE-FED41B5B4889}"/>
    <cellStyle name="20% - Accent1" xfId="2" xr:uid="{00000000-0005-0000-0000-000000000000}"/>
    <cellStyle name="20% - Accent1 2" xfId="3" xr:uid="{00000000-0005-0000-0000-000001000000}"/>
    <cellStyle name="20% - Accent2" xfId="4" xr:uid="{00000000-0005-0000-0000-000002000000}"/>
    <cellStyle name="20% - Accent2 2" xfId="5" xr:uid="{00000000-0005-0000-0000-000003000000}"/>
    <cellStyle name="20% - Accent3" xfId="6" xr:uid="{00000000-0005-0000-0000-000004000000}"/>
    <cellStyle name="20% - Accent3 2" xfId="7" xr:uid="{00000000-0005-0000-0000-000005000000}"/>
    <cellStyle name="20% - Accent4" xfId="8" xr:uid="{00000000-0005-0000-0000-000006000000}"/>
    <cellStyle name="20% - Accent4 2" xfId="9" xr:uid="{00000000-0005-0000-0000-000007000000}"/>
    <cellStyle name="20% - Accent5" xfId="10" xr:uid="{00000000-0005-0000-0000-000008000000}"/>
    <cellStyle name="20% - Accent5 2" xfId="11" xr:uid="{00000000-0005-0000-0000-000009000000}"/>
    <cellStyle name="20% - Accent6" xfId="12" xr:uid="{00000000-0005-0000-0000-00000A000000}"/>
    <cellStyle name="20% - Accent6 2" xfId="13" xr:uid="{00000000-0005-0000-0000-00000B000000}"/>
    <cellStyle name="20% - Énfasis1 2" xfId="14" xr:uid="{00000000-0005-0000-0000-00000C000000}"/>
    <cellStyle name="20% - Énfasis1 2 2" xfId="15" xr:uid="{00000000-0005-0000-0000-00000D000000}"/>
    <cellStyle name="20% - Énfasis1 3" xfId="16" xr:uid="{00000000-0005-0000-0000-00000E000000}"/>
    <cellStyle name="20% - Énfasis1 3 2" xfId="17" xr:uid="{00000000-0005-0000-0000-00000F000000}"/>
    <cellStyle name="20% - Énfasis2 2" xfId="18" xr:uid="{00000000-0005-0000-0000-000010000000}"/>
    <cellStyle name="20% - Énfasis2 2 2" xfId="19" xr:uid="{00000000-0005-0000-0000-000011000000}"/>
    <cellStyle name="20% - Énfasis2 3" xfId="20" xr:uid="{00000000-0005-0000-0000-000012000000}"/>
    <cellStyle name="20% - Énfasis2 3 2" xfId="21" xr:uid="{00000000-0005-0000-0000-000013000000}"/>
    <cellStyle name="20% - Énfasis3 2" xfId="22" xr:uid="{00000000-0005-0000-0000-000014000000}"/>
    <cellStyle name="20% - Énfasis3 2 2" xfId="23" xr:uid="{00000000-0005-0000-0000-000015000000}"/>
    <cellStyle name="20% - Énfasis3 3" xfId="24" xr:uid="{00000000-0005-0000-0000-000016000000}"/>
    <cellStyle name="20% - Énfasis3 3 2" xfId="25" xr:uid="{00000000-0005-0000-0000-000017000000}"/>
    <cellStyle name="20% - Énfasis4 2" xfId="26" xr:uid="{00000000-0005-0000-0000-000018000000}"/>
    <cellStyle name="20% - Énfasis4 2 2" xfId="27" xr:uid="{00000000-0005-0000-0000-000019000000}"/>
    <cellStyle name="20% - Énfasis4 3" xfId="28" xr:uid="{00000000-0005-0000-0000-00001A000000}"/>
    <cellStyle name="20% - Énfasis4 3 2" xfId="29" xr:uid="{00000000-0005-0000-0000-00001B000000}"/>
    <cellStyle name="20% - Énfasis5 2" xfId="30" xr:uid="{00000000-0005-0000-0000-00001C000000}"/>
    <cellStyle name="20% - Énfasis5 2 2" xfId="31" xr:uid="{00000000-0005-0000-0000-00001D000000}"/>
    <cellStyle name="20% - Énfasis5 3" xfId="32" xr:uid="{00000000-0005-0000-0000-00001E000000}"/>
    <cellStyle name="20% - Énfasis5 3 2" xfId="33" xr:uid="{00000000-0005-0000-0000-00001F000000}"/>
    <cellStyle name="20% - Énfasis6 2" xfId="34" xr:uid="{00000000-0005-0000-0000-000020000000}"/>
    <cellStyle name="20% - Énfasis6 2 2" xfId="35" xr:uid="{00000000-0005-0000-0000-000021000000}"/>
    <cellStyle name="20% - Énfasis6 3" xfId="36" xr:uid="{00000000-0005-0000-0000-000022000000}"/>
    <cellStyle name="20% - Énfasis6 3 2" xfId="37" xr:uid="{00000000-0005-0000-0000-000023000000}"/>
    <cellStyle name="40% - Accent1" xfId="38" xr:uid="{00000000-0005-0000-0000-000024000000}"/>
    <cellStyle name="40% - Accent1 2" xfId="39" xr:uid="{00000000-0005-0000-0000-000025000000}"/>
    <cellStyle name="40% - Accent2" xfId="40" xr:uid="{00000000-0005-0000-0000-000026000000}"/>
    <cellStyle name="40% - Accent2 2" xfId="41" xr:uid="{00000000-0005-0000-0000-000027000000}"/>
    <cellStyle name="40% - Accent3" xfId="42" xr:uid="{00000000-0005-0000-0000-000028000000}"/>
    <cellStyle name="40% - Accent3 2" xfId="43" xr:uid="{00000000-0005-0000-0000-000029000000}"/>
    <cellStyle name="40% - Accent4" xfId="44" xr:uid="{00000000-0005-0000-0000-00002A000000}"/>
    <cellStyle name="40% - Accent4 2" xfId="45" xr:uid="{00000000-0005-0000-0000-00002B000000}"/>
    <cellStyle name="40% - Accent5" xfId="46" xr:uid="{00000000-0005-0000-0000-00002C000000}"/>
    <cellStyle name="40% - Accent5 2" xfId="47" xr:uid="{00000000-0005-0000-0000-00002D000000}"/>
    <cellStyle name="40% - Accent6" xfId="48" xr:uid="{00000000-0005-0000-0000-00002E000000}"/>
    <cellStyle name="40% - Accent6 2" xfId="49" xr:uid="{00000000-0005-0000-0000-00002F000000}"/>
    <cellStyle name="40% - Énfasis1 2" xfId="50" xr:uid="{00000000-0005-0000-0000-000030000000}"/>
    <cellStyle name="40% - Énfasis1 2 2" xfId="51" xr:uid="{00000000-0005-0000-0000-000031000000}"/>
    <cellStyle name="40% - Énfasis1 3" xfId="52" xr:uid="{00000000-0005-0000-0000-000032000000}"/>
    <cellStyle name="40% - Énfasis1 3 2" xfId="53" xr:uid="{00000000-0005-0000-0000-000033000000}"/>
    <cellStyle name="40% - Énfasis2 2" xfId="54" xr:uid="{00000000-0005-0000-0000-000034000000}"/>
    <cellStyle name="40% - Énfasis2 2 2" xfId="55" xr:uid="{00000000-0005-0000-0000-000035000000}"/>
    <cellStyle name="40% - Énfasis2 3" xfId="56" xr:uid="{00000000-0005-0000-0000-000036000000}"/>
    <cellStyle name="40% - Énfasis2 3 2" xfId="57" xr:uid="{00000000-0005-0000-0000-000037000000}"/>
    <cellStyle name="40% - Énfasis3 2" xfId="58" xr:uid="{00000000-0005-0000-0000-000038000000}"/>
    <cellStyle name="40% - Énfasis3 2 2" xfId="59" xr:uid="{00000000-0005-0000-0000-000039000000}"/>
    <cellStyle name="40% - Énfasis3 3" xfId="60" xr:uid="{00000000-0005-0000-0000-00003A000000}"/>
    <cellStyle name="40% - Énfasis3 3 2" xfId="61" xr:uid="{00000000-0005-0000-0000-00003B000000}"/>
    <cellStyle name="40% - Énfasis4 2" xfId="62" xr:uid="{00000000-0005-0000-0000-00003C000000}"/>
    <cellStyle name="40% - Énfasis4 2 2" xfId="63" xr:uid="{00000000-0005-0000-0000-00003D000000}"/>
    <cellStyle name="40% - Énfasis4 3" xfId="64" xr:uid="{00000000-0005-0000-0000-00003E000000}"/>
    <cellStyle name="40% - Énfasis4 3 2" xfId="65" xr:uid="{00000000-0005-0000-0000-00003F000000}"/>
    <cellStyle name="40% - Énfasis5 2" xfId="66" xr:uid="{00000000-0005-0000-0000-000040000000}"/>
    <cellStyle name="40% - Énfasis5 2 2" xfId="67" xr:uid="{00000000-0005-0000-0000-000041000000}"/>
    <cellStyle name="40% - Énfasis5 3" xfId="68" xr:uid="{00000000-0005-0000-0000-000042000000}"/>
    <cellStyle name="40% - Énfasis5 3 2" xfId="69" xr:uid="{00000000-0005-0000-0000-000043000000}"/>
    <cellStyle name="40% - Énfasis6 2" xfId="70" xr:uid="{00000000-0005-0000-0000-000044000000}"/>
    <cellStyle name="40% - Énfasis6 2 2" xfId="71" xr:uid="{00000000-0005-0000-0000-000045000000}"/>
    <cellStyle name="40% - Énfasis6 3" xfId="72" xr:uid="{00000000-0005-0000-0000-000046000000}"/>
    <cellStyle name="40% - Énfasis6 3 2" xfId="73" xr:uid="{00000000-0005-0000-0000-000047000000}"/>
    <cellStyle name="60% - Accent1" xfId="74" xr:uid="{00000000-0005-0000-0000-000048000000}"/>
    <cellStyle name="60% - Accent1 2" xfId="75" xr:uid="{00000000-0005-0000-0000-000049000000}"/>
    <cellStyle name="60% - Accent2" xfId="76" xr:uid="{00000000-0005-0000-0000-00004A000000}"/>
    <cellStyle name="60% - Accent2 2" xfId="77" xr:uid="{00000000-0005-0000-0000-00004B000000}"/>
    <cellStyle name="60% - Accent3" xfId="78" xr:uid="{00000000-0005-0000-0000-00004C000000}"/>
    <cellStyle name="60% - Accent3 2" xfId="79" xr:uid="{00000000-0005-0000-0000-00004D000000}"/>
    <cellStyle name="60% - Accent4" xfId="80" xr:uid="{00000000-0005-0000-0000-00004E000000}"/>
    <cellStyle name="60% - Accent4 2" xfId="81" xr:uid="{00000000-0005-0000-0000-00004F000000}"/>
    <cellStyle name="60% - Accent5" xfId="82" xr:uid="{00000000-0005-0000-0000-000050000000}"/>
    <cellStyle name="60% - Accent5 2" xfId="83" xr:uid="{00000000-0005-0000-0000-000051000000}"/>
    <cellStyle name="60% - Accent6" xfId="84" xr:uid="{00000000-0005-0000-0000-000052000000}"/>
    <cellStyle name="60% - Accent6 2" xfId="85" xr:uid="{00000000-0005-0000-0000-000053000000}"/>
    <cellStyle name="60% - Énfasis1 2" xfId="86" xr:uid="{00000000-0005-0000-0000-000054000000}"/>
    <cellStyle name="60% - Énfasis2 2" xfId="87" xr:uid="{00000000-0005-0000-0000-000055000000}"/>
    <cellStyle name="60% - Énfasis3 2" xfId="88" xr:uid="{00000000-0005-0000-0000-000056000000}"/>
    <cellStyle name="60% - Énfasis4 2" xfId="89" xr:uid="{00000000-0005-0000-0000-000057000000}"/>
    <cellStyle name="60% - Énfasis5 2" xfId="90" xr:uid="{00000000-0005-0000-0000-000058000000}"/>
    <cellStyle name="60% - Énfasis6 2" xfId="91" xr:uid="{00000000-0005-0000-0000-000059000000}"/>
    <cellStyle name="Accent1" xfId="92" xr:uid="{00000000-0005-0000-0000-00005A000000}"/>
    <cellStyle name="Accent1 2" xfId="93" xr:uid="{00000000-0005-0000-0000-00005B000000}"/>
    <cellStyle name="Accent2" xfId="94" xr:uid="{00000000-0005-0000-0000-00005C000000}"/>
    <cellStyle name="Accent2 2" xfId="95" xr:uid="{00000000-0005-0000-0000-00005D000000}"/>
    <cellStyle name="Accent3" xfId="96" xr:uid="{00000000-0005-0000-0000-00005E000000}"/>
    <cellStyle name="Accent3 2" xfId="97" xr:uid="{00000000-0005-0000-0000-00005F000000}"/>
    <cellStyle name="Accent4" xfId="98" xr:uid="{00000000-0005-0000-0000-000060000000}"/>
    <cellStyle name="Accent4 2" xfId="99" xr:uid="{00000000-0005-0000-0000-000061000000}"/>
    <cellStyle name="Accent5" xfId="100" xr:uid="{00000000-0005-0000-0000-000062000000}"/>
    <cellStyle name="Accent5 2" xfId="101" xr:uid="{00000000-0005-0000-0000-000063000000}"/>
    <cellStyle name="Accent6" xfId="102" xr:uid="{00000000-0005-0000-0000-000064000000}"/>
    <cellStyle name="Accent6 2" xfId="103" xr:uid="{00000000-0005-0000-0000-000065000000}"/>
    <cellStyle name="Accounting w/$" xfId="104" xr:uid="{00000000-0005-0000-0000-000066000000}"/>
    <cellStyle name="Accounting w/$ Total" xfId="105" xr:uid="{00000000-0005-0000-0000-000067000000}"/>
    <cellStyle name="Accounting w/o $" xfId="106" xr:uid="{00000000-0005-0000-0000-000068000000}"/>
    <cellStyle name="args.style" xfId="107" xr:uid="{00000000-0005-0000-0000-000069000000}"/>
    <cellStyle name="args.style 10" xfId="108" xr:uid="{00000000-0005-0000-0000-00006A000000}"/>
    <cellStyle name="args.style 11" xfId="109" xr:uid="{00000000-0005-0000-0000-00006B000000}"/>
    <cellStyle name="args.style 12" xfId="110" xr:uid="{00000000-0005-0000-0000-00006C000000}"/>
    <cellStyle name="args.style 13" xfId="111" xr:uid="{00000000-0005-0000-0000-00006D000000}"/>
    <cellStyle name="args.style 14" xfId="112" xr:uid="{00000000-0005-0000-0000-00006E000000}"/>
    <cellStyle name="args.style 15" xfId="113" xr:uid="{00000000-0005-0000-0000-00006F000000}"/>
    <cellStyle name="args.style 16" xfId="114" xr:uid="{00000000-0005-0000-0000-000070000000}"/>
    <cellStyle name="args.style 17" xfId="115" xr:uid="{00000000-0005-0000-0000-000071000000}"/>
    <cellStyle name="args.style 18" xfId="116" xr:uid="{00000000-0005-0000-0000-000072000000}"/>
    <cellStyle name="args.style 19" xfId="117" xr:uid="{00000000-0005-0000-0000-000073000000}"/>
    <cellStyle name="args.style 2" xfId="118" xr:uid="{00000000-0005-0000-0000-000074000000}"/>
    <cellStyle name="args.style 3" xfId="119" xr:uid="{00000000-0005-0000-0000-000075000000}"/>
    <cellStyle name="args.style 4" xfId="120" xr:uid="{00000000-0005-0000-0000-000076000000}"/>
    <cellStyle name="args.style 5" xfId="121" xr:uid="{00000000-0005-0000-0000-000077000000}"/>
    <cellStyle name="args.style 6" xfId="122" xr:uid="{00000000-0005-0000-0000-000078000000}"/>
    <cellStyle name="args.style 7" xfId="123" xr:uid="{00000000-0005-0000-0000-000079000000}"/>
    <cellStyle name="args.style 8" xfId="124" xr:uid="{00000000-0005-0000-0000-00007A000000}"/>
    <cellStyle name="args.style 9" xfId="125" xr:uid="{00000000-0005-0000-0000-00007B000000}"/>
    <cellStyle name="args.style_CONV" xfId="126" xr:uid="{00000000-0005-0000-0000-00007C000000}"/>
    <cellStyle name="Bad" xfId="127" xr:uid="{00000000-0005-0000-0000-00007D000000}"/>
    <cellStyle name="Bad 2" xfId="128" xr:uid="{00000000-0005-0000-0000-00007E000000}"/>
    <cellStyle name="Buena 2" xfId="129" xr:uid="{00000000-0005-0000-0000-00007F000000}"/>
    <cellStyle name="Cabecera 1" xfId="130" xr:uid="{00000000-0005-0000-0000-000080000000}"/>
    <cellStyle name="Cabecera 1 2" xfId="131" xr:uid="{00000000-0005-0000-0000-000081000000}"/>
    <cellStyle name="Cabecera 2" xfId="132" xr:uid="{00000000-0005-0000-0000-000082000000}"/>
    <cellStyle name="Cabecera 2 2" xfId="133" xr:uid="{00000000-0005-0000-0000-000083000000}"/>
    <cellStyle name="Calc Currency (0)" xfId="134" xr:uid="{00000000-0005-0000-0000-000084000000}"/>
    <cellStyle name="Calculation" xfId="135" xr:uid="{00000000-0005-0000-0000-000085000000}"/>
    <cellStyle name="Calculation 2" xfId="136" xr:uid="{00000000-0005-0000-0000-000086000000}"/>
    <cellStyle name="Cálculo 2" xfId="137" xr:uid="{00000000-0005-0000-0000-000087000000}"/>
    <cellStyle name="Celda de comprobación 2" xfId="138" xr:uid="{00000000-0005-0000-0000-000088000000}"/>
    <cellStyle name="Celda vinculada 2" xfId="139" xr:uid="{00000000-0005-0000-0000-000089000000}"/>
    <cellStyle name="Check Cell" xfId="140" xr:uid="{00000000-0005-0000-0000-00008A000000}"/>
    <cellStyle name="Check Cell 2" xfId="141" xr:uid="{00000000-0005-0000-0000-00008B000000}"/>
    <cellStyle name="Comma 10" xfId="142" xr:uid="{00000000-0005-0000-0000-00008C000000}"/>
    <cellStyle name="Comma 10 2" xfId="143" xr:uid="{00000000-0005-0000-0000-00008D000000}"/>
    <cellStyle name="Comma 10 3" xfId="144" xr:uid="{00000000-0005-0000-0000-00008E000000}"/>
    <cellStyle name="Comma 10 3 2" xfId="145" xr:uid="{00000000-0005-0000-0000-00008F000000}"/>
    <cellStyle name="Comma 10 3 3" xfId="146" xr:uid="{00000000-0005-0000-0000-000090000000}"/>
    <cellStyle name="Comma 10 3 4" xfId="147" xr:uid="{00000000-0005-0000-0000-000091000000}"/>
    <cellStyle name="Comma 10 3 5" xfId="148" xr:uid="{00000000-0005-0000-0000-000092000000}"/>
    <cellStyle name="Comma 10 3 6" xfId="149" xr:uid="{00000000-0005-0000-0000-000093000000}"/>
    <cellStyle name="Comma 10 3 7" xfId="150" xr:uid="{00000000-0005-0000-0000-000094000000}"/>
    <cellStyle name="Comma 10 4" xfId="151" xr:uid="{00000000-0005-0000-0000-000095000000}"/>
    <cellStyle name="Comma 10 5" xfId="152" xr:uid="{00000000-0005-0000-0000-000096000000}"/>
    <cellStyle name="Comma 10 6" xfId="153" xr:uid="{00000000-0005-0000-0000-000097000000}"/>
    <cellStyle name="Comma 10 7" xfId="154" xr:uid="{00000000-0005-0000-0000-000098000000}"/>
    <cellStyle name="Comma 10 8" xfId="155" xr:uid="{00000000-0005-0000-0000-000099000000}"/>
    <cellStyle name="Comma 10 9" xfId="156" xr:uid="{00000000-0005-0000-0000-00009A000000}"/>
    <cellStyle name="Comma 11" xfId="157" xr:uid="{00000000-0005-0000-0000-00009B000000}"/>
    <cellStyle name="Comma 12" xfId="158" xr:uid="{00000000-0005-0000-0000-00009C000000}"/>
    <cellStyle name="Comma 12 10" xfId="159" xr:uid="{00000000-0005-0000-0000-00009D000000}"/>
    <cellStyle name="Comma 12 11" xfId="160" xr:uid="{00000000-0005-0000-0000-00009E000000}"/>
    <cellStyle name="Comma 12 12" xfId="161" xr:uid="{00000000-0005-0000-0000-00009F000000}"/>
    <cellStyle name="Comma 12 13" xfId="162" xr:uid="{00000000-0005-0000-0000-0000A0000000}"/>
    <cellStyle name="Comma 12 2" xfId="163" xr:uid="{00000000-0005-0000-0000-0000A1000000}"/>
    <cellStyle name="Comma 12 2 2" xfId="164" xr:uid="{00000000-0005-0000-0000-0000A2000000}"/>
    <cellStyle name="Comma 12 2 3" xfId="165" xr:uid="{00000000-0005-0000-0000-0000A3000000}"/>
    <cellStyle name="Comma 12 2 4" xfId="166" xr:uid="{00000000-0005-0000-0000-0000A4000000}"/>
    <cellStyle name="Comma 12 2 5" xfId="167" xr:uid="{00000000-0005-0000-0000-0000A5000000}"/>
    <cellStyle name="Comma 12 2 6" xfId="168" xr:uid="{00000000-0005-0000-0000-0000A6000000}"/>
    <cellStyle name="Comma 12 2 7" xfId="169" xr:uid="{00000000-0005-0000-0000-0000A7000000}"/>
    <cellStyle name="Comma 12 3" xfId="170" xr:uid="{00000000-0005-0000-0000-0000A8000000}"/>
    <cellStyle name="Comma 12 4" xfId="171" xr:uid="{00000000-0005-0000-0000-0000A9000000}"/>
    <cellStyle name="Comma 12 5" xfId="172" xr:uid="{00000000-0005-0000-0000-0000AA000000}"/>
    <cellStyle name="Comma 12 6" xfId="173" xr:uid="{00000000-0005-0000-0000-0000AB000000}"/>
    <cellStyle name="Comma 12 7" xfId="174" xr:uid="{00000000-0005-0000-0000-0000AC000000}"/>
    <cellStyle name="Comma 12 8" xfId="175" xr:uid="{00000000-0005-0000-0000-0000AD000000}"/>
    <cellStyle name="Comma 12 9" xfId="176" xr:uid="{00000000-0005-0000-0000-0000AE000000}"/>
    <cellStyle name="Comma 13" xfId="177" xr:uid="{00000000-0005-0000-0000-0000AF000000}"/>
    <cellStyle name="Comma 13 2" xfId="178" xr:uid="{00000000-0005-0000-0000-0000B0000000}"/>
    <cellStyle name="Comma 13 3" xfId="179" xr:uid="{00000000-0005-0000-0000-0000B1000000}"/>
    <cellStyle name="Comma 13 4" xfId="180" xr:uid="{00000000-0005-0000-0000-0000B2000000}"/>
    <cellStyle name="Comma 13 5" xfId="181" xr:uid="{00000000-0005-0000-0000-0000B3000000}"/>
    <cellStyle name="Comma 13 6" xfId="182" xr:uid="{00000000-0005-0000-0000-0000B4000000}"/>
    <cellStyle name="Comma 13 7" xfId="183" xr:uid="{00000000-0005-0000-0000-0000B5000000}"/>
    <cellStyle name="Comma 14" xfId="184" xr:uid="{00000000-0005-0000-0000-0000B6000000}"/>
    <cellStyle name="Comma 15" xfId="185" xr:uid="{00000000-0005-0000-0000-0000B7000000}"/>
    <cellStyle name="Comma 15 2" xfId="186" xr:uid="{00000000-0005-0000-0000-0000B8000000}"/>
    <cellStyle name="Comma 15 3" xfId="187" xr:uid="{00000000-0005-0000-0000-0000B9000000}"/>
    <cellStyle name="Comma 15 4" xfId="188" xr:uid="{00000000-0005-0000-0000-0000BA000000}"/>
    <cellStyle name="Comma 15 5" xfId="189" xr:uid="{00000000-0005-0000-0000-0000BB000000}"/>
    <cellStyle name="Comma 15 6" xfId="190" xr:uid="{00000000-0005-0000-0000-0000BC000000}"/>
    <cellStyle name="Comma 15 7" xfId="191" xr:uid="{00000000-0005-0000-0000-0000BD000000}"/>
    <cellStyle name="Comma 16" xfId="192" xr:uid="{00000000-0005-0000-0000-0000BE000000}"/>
    <cellStyle name="Comma 17" xfId="193" xr:uid="{00000000-0005-0000-0000-0000BF000000}"/>
    <cellStyle name="Comma 18" xfId="194" xr:uid="{00000000-0005-0000-0000-0000C0000000}"/>
    <cellStyle name="Comma 19" xfId="195" xr:uid="{00000000-0005-0000-0000-0000C1000000}"/>
    <cellStyle name="Comma 2" xfId="196" xr:uid="{00000000-0005-0000-0000-0000C2000000}"/>
    <cellStyle name="Comma 2 10" xfId="197" xr:uid="{00000000-0005-0000-0000-0000C3000000}"/>
    <cellStyle name="Comma 2 11" xfId="198" xr:uid="{00000000-0005-0000-0000-0000C4000000}"/>
    <cellStyle name="Comma 2 12" xfId="199" xr:uid="{00000000-0005-0000-0000-0000C5000000}"/>
    <cellStyle name="Comma 2 13" xfId="200" xr:uid="{00000000-0005-0000-0000-0000C6000000}"/>
    <cellStyle name="Comma 2 14" xfId="201" xr:uid="{00000000-0005-0000-0000-0000C7000000}"/>
    <cellStyle name="Comma 2 15" xfId="202" xr:uid="{00000000-0005-0000-0000-0000C8000000}"/>
    <cellStyle name="Comma 2 16" xfId="203" xr:uid="{00000000-0005-0000-0000-0000C9000000}"/>
    <cellStyle name="Comma 2 16 2" xfId="204" xr:uid="{00000000-0005-0000-0000-0000CA000000}"/>
    <cellStyle name="Comma 2 16 3" xfId="205" xr:uid="{00000000-0005-0000-0000-0000CB000000}"/>
    <cellStyle name="Comma 2 17" xfId="206" xr:uid="{00000000-0005-0000-0000-0000CC000000}"/>
    <cellStyle name="Comma 2 18" xfId="207" xr:uid="{00000000-0005-0000-0000-0000CD000000}"/>
    <cellStyle name="Comma 2 19" xfId="208" xr:uid="{00000000-0005-0000-0000-0000CE000000}"/>
    <cellStyle name="Comma 2 19 2" xfId="209" xr:uid="{00000000-0005-0000-0000-0000CF000000}"/>
    <cellStyle name="Comma 2 2" xfId="210" xr:uid="{00000000-0005-0000-0000-0000D0000000}"/>
    <cellStyle name="Comma 2 2 10" xfId="211" xr:uid="{00000000-0005-0000-0000-0000D1000000}"/>
    <cellStyle name="Comma 2 2 11" xfId="212" xr:uid="{00000000-0005-0000-0000-0000D2000000}"/>
    <cellStyle name="Comma 2 2 2" xfId="213" xr:uid="{00000000-0005-0000-0000-0000D3000000}"/>
    <cellStyle name="Comma 2 2 2 2" xfId="214" xr:uid="{00000000-0005-0000-0000-0000D4000000}"/>
    <cellStyle name="Comma 2 2 2 2 2" xfId="215" xr:uid="{00000000-0005-0000-0000-0000D5000000}"/>
    <cellStyle name="Comma 2 2 2 3" xfId="216" xr:uid="{00000000-0005-0000-0000-0000D6000000}"/>
    <cellStyle name="Comma 2 2 3" xfId="217" xr:uid="{00000000-0005-0000-0000-0000D7000000}"/>
    <cellStyle name="Comma 2 2 4" xfId="218" xr:uid="{00000000-0005-0000-0000-0000D8000000}"/>
    <cellStyle name="Comma 2 2 4 2" xfId="219" xr:uid="{00000000-0005-0000-0000-0000D9000000}"/>
    <cellStyle name="Comma 2 2 5" xfId="220" xr:uid="{00000000-0005-0000-0000-0000DA000000}"/>
    <cellStyle name="Comma 2 2 6" xfId="221" xr:uid="{00000000-0005-0000-0000-0000DB000000}"/>
    <cellStyle name="Comma 2 2 7" xfId="222" xr:uid="{00000000-0005-0000-0000-0000DC000000}"/>
    <cellStyle name="Comma 2 2 8" xfId="223" xr:uid="{00000000-0005-0000-0000-0000DD000000}"/>
    <cellStyle name="Comma 2 2 9" xfId="224" xr:uid="{00000000-0005-0000-0000-0000DE000000}"/>
    <cellStyle name="Comma 2 20" xfId="225" xr:uid="{00000000-0005-0000-0000-0000DF000000}"/>
    <cellStyle name="Comma 2 21" xfId="226" xr:uid="{00000000-0005-0000-0000-0000E0000000}"/>
    <cellStyle name="Comma 2 22" xfId="227" xr:uid="{00000000-0005-0000-0000-0000E1000000}"/>
    <cellStyle name="Comma 2 23" xfId="228" xr:uid="{00000000-0005-0000-0000-0000E2000000}"/>
    <cellStyle name="Comma 2 24" xfId="229" xr:uid="{00000000-0005-0000-0000-0000E3000000}"/>
    <cellStyle name="Comma 2 25" xfId="230" xr:uid="{00000000-0005-0000-0000-0000E4000000}"/>
    <cellStyle name="Comma 2 26" xfId="231" xr:uid="{00000000-0005-0000-0000-0000E5000000}"/>
    <cellStyle name="Comma 2 27" xfId="232" xr:uid="{00000000-0005-0000-0000-0000E6000000}"/>
    <cellStyle name="Comma 2 28" xfId="233" xr:uid="{00000000-0005-0000-0000-0000E7000000}"/>
    <cellStyle name="Comma 2 29" xfId="234" xr:uid="{00000000-0005-0000-0000-0000E8000000}"/>
    <cellStyle name="Comma 2 3" xfId="235" xr:uid="{00000000-0005-0000-0000-0000E9000000}"/>
    <cellStyle name="Comma 2 3 2" xfId="236" xr:uid="{00000000-0005-0000-0000-0000EA000000}"/>
    <cellStyle name="Comma 2 3 3" xfId="237" xr:uid="{00000000-0005-0000-0000-0000EB000000}"/>
    <cellStyle name="Comma 2 3 4" xfId="238" xr:uid="{00000000-0005-0000-0000-0000EC000000}"/>
    <cellStyle name="Comma 2 3 5" xfId="239" xr:uid="{00000000-0005-0000-0000-0000ED000000}"/>
    <cellStyle name="Comma 2 3 6" xfId="240" xr:uid="{00000000-0005-0000-0000-0000EE000000}"/>
    <cellStyle name="Comma 2 3 7" xfId="241" xr:uid="{00000000-0005-0000-0000-0000EF000000}"/>
    <cellStyle name="Comma 2 3 8" xfId="242" xr:uid="{00000000-0005-0000-0000-0000F0000000}"/>
    <cellStyle name="Comma 2 3 9" xfId="243" xr:uid="{00000000-0005-0000-0000-0000F1000000}"/>
    <cellStyle name="Comma 2 30" xfId="244" xr:uid="{00000000-0005-0000-0000-0000F2000000}"/>
    <cellStyle name="Comma 2 31" xfId="245" xr:uid="{00000000-0005-0000-0000-0000F3000000}"/>
    <cellStyle name="Comma 2 4" xfId="246" xr:uid="{00000000-0005-0000-0000-0000F4000000}"/>
    <cellStyle name="Comma 2 4 2" xfId="247" xr:uid="{00000000-0005-0000-0000-0000F5000000}"/>
    <cellStyle name="Comma 2 4 2 2" xfId="248" xr:uid="{00000000-0005-0000-0000-0000F6000000}"/>
    <cellStyle name="Comma 2 4 2 3" xfId="249" xr:uid="{00000000-0005-0000-0000-0000F7000000}"/>
    <cellStyle name="Comma 2 4 3" xfId="250" xr:uid="{00000000-0005-0000-0000-0000F8000000}"/>
    <cellStyle name="Comma 2 4 4" xfId="251" xr:uid="{00000000-0005-0000-0000-0000F9000000}"/>
    <cellStyle name="Comma 2 4 5" xfId="252" xr:uid="{00000000-0005-0000-0000-0000FA000000}"/>
    <cellStyle name="Comma 2 4 6" xfId="253" xr:uid="{00000000-0005-0000-0000-0000FB000000}"/>
    <cellStyle name="Comma 2 4 7" xfId="254" xr:uid="{00000000-0005-0000-0000-0000FC000000}"/>
    <cellStyle name="Comma 2 4 8" xfId="255" xr:uid="{00000000-0005-0000-0000-0000FD000000}"/>
    <cellStyle name="Comma 2 4 9" xfId="256" xr:uid="{00000000-0005-0000-0000-0000FE000000}"/>
    <cellStyle name="Comma 2 5" xfId="257" xr:uid="{00000000-0005-0000-0000-0000FF000000}"/>
    <cellStyle name="Comma 2 5 2" xfId="258" xr:uid="{00000000-0005-0000-0000-000000010000}"/>
    <cellStyle name="Comma 2 5 3" xfId="259" xr:uid="{00000000-0005-0000-0000-000001010000}"/>
    <cellStyle name="Comma 2 5 4" xfId="260" xr:uid="{00000000-0005-0000-0000-000002010000}"/>
    <cellStyle name="Comma 2 5 5" xfId="261" xr:uid="{00000000-0005-0000-0000-000003010000}"/>
    <cellStyle name="Comma 2 5 6" xfId="262" xr:uid="{00000000-0005-0000-0000-000004010000}"/>
    <cellStyle name="Comma 2 5 7" xfId="263" xr:uid="{00000000-0005-0000-0000-000005010000}"/>
    <cellStyle name="Comma 2 5 8" xfId="264" xr:uid="{00000000-0005-0000-0000-000006010000}"/>
    <cellStyle name="Comma 2 5 9" xfId="265" xr:uid="{00000000-0005-0000-0000-000007010000}"/>
    <cellStyle name="Comma 2 6" xfId="266" xr:uid="{00000000-0005-0000-0000-000008010000}"/>
    <cellStyle name="Comma 2 7" xfId="267" xr:uid="{00000000-0005-0000-0000-000009010000}"/>
    <cellStyle name="Comma 2 8" xfId="268" xr:uid="{00000000-0005-0000-0000-00000A010000}"/>
    <cellStyle name="Comma 2 9" xfId="269" xr:uid="{00000000-0005-0000-0000-00000B010000}"/>
    <cellStyle name="Comma 20" xfId="270" xr:uid="{00000000-0005-0000-0000-00000C010000}"/>
    <cellStyle name="Comma 21" xfId="271" xr:uid="{00000000-0005-0000-0000-00000D010000}"/>
    <cellStyle name="Comma 22" xfId="272" xr:uid="{00000000-0005-0000-0000-00000E010000}"/>
    <cellStyle name="Comma 22 2" xfId="273" xr:uid="{00000000-0005-0000-0000-00000F010000}"/>
    <cellStyle name="Comma 22 3" xfId="274" xr:uid="{00000000-0005-0000-0000-000010010000}"/>
    <cellStyle name="Comma 22 4" xfId="275" xr:uid="{00000000-0005-0000-0000-000011010000}"/>
    <cellStyle name="Comma 22 5" xfId="276" xr:uid="{00000000-0005-0000-0000-000012010000}"/>
    <cellStyle name="Comma 22 6" xfId="277" xr:uid="{00000000-0005-0000-0000-000013010000}"/>
    <cellStyle name="Comma 22 7" xfId="278" xr:uid="{00000000-0005-0000-0000-000014010000}"/>
    <cellStyle name="Comma 23" xfId="279" xr:uid="{00000000-0005-0000-0000-000015010000}"/>
    <cellStyle name="Comma 24" xfId="280" xr:uid="{00000000-0005-0000-0000-000016010000}"/>
    <cellStyle name="Comma 25" xfId="281" xr:uid="{00000000-0005-0000-0000-000017010000}"/>
    <cellStyle name="Comma 25 2" xfId="282" xr:uid="{00000000-0005-0000-0000-000018010000}"/>
    <cellStyle name="Comma 25 3" xfId="283" xr:uid="{00000000-0005-0000-0000-000019010000}"/>
    <cellStyle name="Comma 25 4" xfId="284" xr:uid="{00000000-0005-0000-0000-00001A010000}"/>
    <cellStyle name="Comma 25 5" xfId="285" xr:uid="{00000000-0005-0000-0000-00001B010000}"/>
    <cellStyle name="Comma 25 6" xfId="286" xr:uid="{00000000-0005-0000-0000-00001C010000}"/>
    <cellStyle name="Comma 25 7" xfId="287" xr:uid="{00000000-0005-0000-0000-00001D010000}"/>
    <cellStyle name="Comma 26" xfId="288" xr:uid="{00000000-0005-0000-0000-00001E010000}"/>
    <cellStyle name="Comma 3" xfId="289" xr:uid="{00000000-0005-0000-0000-00001F010000}"/>
    <cellStyle name="Comma 3 10" xfId="290" xr:uid="{00000000-0005-0000-0000-000020010000}"/>
    <cellStyle name="Comma 3 11" xfId="291" xr:uid="{00000000-0005-0000-0000-000021010000}"/>
    <cellStyle name="Comma 3 12" xfId="292" xr:uid="{00000000-0005-0000-0000-000022010000}"/>
    <cellStyle name="Comma 3 13" xfId="293" xr:uid="{00000000-0005-0000-0000-000023010000}"/>
    <cellStyle name="Comma 3 14" xfId="294" xr:uid="{00000000-0005-0000-0000-000024010000}"/>
    <cellStyle name="Comma 3 15" xfId="295" xr:uid="{00000000-0005-0000-0000-000025010000}"/>
    <cellStyle name="Comma 3 16" xfId="296" xr:uid="{00000000-0005-0000-0000-000026010000}"/>
    <cellStyle name="Comma 3 16 2" xfId="297" xr:uid="{00000000-0005-0000-0000-000027010000}"/>
    <cellStyle name="Comma 3 16 3" xfId="298" xr:uid="{00000000-0005-0000-0000-000028010000}"/>
    <cellStyle name="Comma 3 17" xfId="299" xr:uid="{00000000-0005-0000-0000-000029010000}"/>
    <cellStyle name="Comma 3 18" xfId="300" xr:uid="{00000000-0005-0000-0000-00002A010000}"/>
    <cellStyle name="Comma 3 19" xfId="301" xr:uid="{00000000-0005-0000-0000-00002B010000}"/>
    <cellStyle name="Comma 3 19 2" xfId="302" xr:uid="{00000000-0005-0000-0000-00002C010000}"/>
    <cellStyle name="Comma 3 2" xfId="303" xr:uid="{00000000-0005-0000-0000-00002D010000}"/>
    <cellStyle name="Comma 3 2 2" xfId="304" xr:uid="{00000000-0005-0000-0000-00002E010000}"/>
    <cellStyle name="Comma 3 20" xfId="305" xr:uid="{00000000-0005-0000-0000-00002F010000}"/>
    <cellStyle name="Comma 3 21" xfId="306" xr:uid="{00000000-0005-0000-0000-000030010000}"/>
    <cellStyle name="Comma 3 22" xfId="307" xr:uid="{00000000-0005-0000-0000-000031010000}"/>
    <cellStyle name="Comma 3 23" xfId="308" xr:uid="{00000000-0005-0000-0000-000032010000}"/>
    <cellStyle name="Comma 3 24" xfId="309" xr:uid="{00000000-0005-0000-0000-000033010000}"/>
    <cellStyle name="Comma 3 25" xfId="310" xr:uid="{00000000-0005-0000-0000-000034010000}"/>
    <cellStyle name="Comma 3 26" xfId="311" xr:uid="{00000000-0005-0000-0000-000035010000}"/>
    <cellStyle name="Comma 3 27" xfId="312" xr:uid="{00000000-0005-0000-0000-000036010000}"/>
    <cellStyle name="Comma 3 28" xfId="313" xr:uid="{00000000-0005-0000-0000-000037010000}"/>
    <cellStyle name="Comma 3 29" xfId="314" xr:uid="{00000000-0005-0000-0000-000038010000}"/>
    <cellStyle name="Comma 3 3" xfId="315" xr:uid="{00000000-0005-0000-0000-000039010000}"/>
    <cellStyle name="Comma 3 3 2" xfId="316" xr:uid="{00000000-0005-0000-0000-00003A010000}"/>
    <cellStyle name="Comma 3 4" xfId="317" xr:uid="{00000000-0005-0000-0000-00003B010000}"/>
    <cellStyle name="Comma 3 5" xfId="318" xr:uid="{00000000-0005-0000-0000-00003C010000}"/>
    <cellStyle name="Comma 3 6" xfId="319" xr:uid="{00000000-0005-0000-0000-00003D010000}"/>
    <cellStyle name="Comma 3 7" xfId="320" xr:uid="{00000000-0005-0000-0000-00003E010000}"/>
    <cellStyle name="Comma 3 8" xfId="321" xr:uid="{00000000-0005-0000-0000-00003F010000}"/>
    <cellStyle name="Comma 3 9" xfId="322" xr:uid="{00000000-0005-0000-0000-000040010000}"/>
    <cellStyle name="Comma 4" xfId="323" xr:uid="{00000000-0005-0000-0000-000041010000}"/>
    <cellStyle name="Comma 4 10" xfId="324" xr:uid="{00000000-0005-0000-0000-000042010000}"/>
    <cellStyle name="Comma 4 11" xfId="325" xr:uid="{00000000-0005-0000-0000-000043010000}"/>
    <cellStyle name="Comma 4 11 2" xfId="326" xr:uid="{00000000-0005-0000-0000-000044010000}"/>
    <cellStyle name="Comma 4 12" xfId="327" xr:uid="{00000000-0005-0000-0000-000045010000}"/>
    <cellStyle name="Comma 4 13" xfId="328" xr:uid="{00000000-0005-0000-0000-000046010000}"/>
    <cellStyle name="Comma 4 14" xfId="329" xr:uid="{00000000-0005-0000-0000-000047010000}"/>
    <cellStyle name="Comma 4 15" xfId="330" xr:uid="{00000000-0005-0000-0000-000048010000}"/>
    <cellStyle name="Comma 4 16" xfId="331" xr:uid="{00000000-0005-0000-0000-000049010000}"/>
    <cellStyle name="Comma 4 17" xfId="332" xr:uid="{00000000-0005-0000-0000-00004A010000}"/>
    <cellStyle name="Comma 4 18" xfId="333" xr:uid="{00000000-0005-0000-0000-00004B010000}"/>
    <cellStyle name="Comma 4 19" xfId="334" xr:uid="{00000000-0005-0000-0000-00004C010000}"/>
    <cellStyle name="Comma 4 2" xfId="335" xr:uid="{00000000-0005-0000-0000-00004D010000}"/>
    <cellStyle name="Comma 4 2 10" xfId="336" xr:uid="{00000000-0005-0000-0000-00004E010000}"/>
    <cellStyle name="Comma 4 2 11" xfId="337" xr:uid="{00000000-0005-0000-0000-00004F010000}"/>
    <cellStyle name="Comma 4 2 12" xfId="338" xr:uid="{00000000-0005-0000-0000-000050010000}"/>
    <cellStyle name="Comma 4 2 13" xfId="339" xr:uid="{00000000-0005-0000-0000-000051010000}"/>
    <cellStyle name="Comma 4 2 14" xfId="340" xr:uid="{00000000-0005-0000-0000-000052010000}"/>
    <cellStyle name="Comma 4 2 2" xfId="341" xr:uid="{00000000-0005-0000-0000-000053010000}"/>
    <cellStyle name="Comma 4 2 2 2" xfId="342" xr:uid="{00000000-0005-0000-0000-000054010000}"/>
    <cellStyle name="Comma 4 2 2 3" xfId="343" xr:uid="{00000000-0005-0000-0000-000055010000}"/>
    <cellStyle name="Comma 4 2 3" xfId="344" xr:uid="{00000000-0005-0000-0000-000056010000}"/>
    <cellStyle name="Comma 4 2 4" xfId="345" xr:uid="{00000000-0005-0000-0000-000057010000}"/>
    <cellStyle name="Comma 4 2 5" xfId="346" xr:uid="{00000000-0005-0000-0000-000058010000}"/>
    <cellStyle name="Comma 4 2 6" xfId="347" xr:uid="{00000000-0005-0000-0000-000059010000}"/>
    <cellStyle name="Comma 4 2 7" xfId="348" xr:uid="{00000000-0005-0000-0000-00005A010000}"/>
    <cellStyle name="Comma 4 2 8" xfId="349" xr:uid="{00000000-0005-0000-0000-00005B010000}"/>
    <cellStyle name="Comma 4 2 9" xfId="350" xr:uid="{00000000-0005-0000-0000-00005C010000}"/>
    <cellStyle name="Comma 4 20" xfId="351" xr:uid="{00000000-0005-0000-0000-00005D010000}"/>
    <cellStyle name="Comma 4 3" xfId="352" xr:uid="{00000000-0005-0000-0000-00005E010000}"/>
    <cellStyle name="Comma 4 4" xfId="353" xr:uid="{00000000-0005-0000-0000-00005F010000}"/>
    <cellStyle name="Comma 4 5" xfId="354" xr:uid="{00000000-0005-0000-0000-000060010000}"/>
    <cellStyle name="Comma 4 6" xfId="355" xr:uid="{00000000-0005-0000-0000-000061010000}"/>
    <cellStyle name="Comma 4 7" xfId="356" xr:uid="{00000000-0005-0000-0000-000062010000}"/>
    <cellStyle name="Comma 4 8" xfId="357" xr:uid="{00000000-0005-0000-0000-000063010000}"/>
    <cellStyle name="Comma 4 9" xfId="358" xr:uid="{00000000-0005-0000-0000-000064010000}"/>
    <cellStyle name="Comma 4 9 2" xfId="359" xr:uid="{00000000-0005-0000-0000-000065010000}"/>
    <cellStyle name="Comma 4 9 3" xfId="360" xr:uid="{00000000-0005-0000-0000-000066010000}"/>
    <cellStyle name="Comma 4_CONV" xfId="361" xr:uid="{00000000-0005-0000-0000-000067010000}"/>
    <cellStyle name="Comma 5" xfId="362" xr:uid="{00000000-0005-0000-0000-000068010000}"/>
    <cellStyle name="Comma 5 10" xfId="363" xr:uid="{00000000-0005-0000-0000-000069010000}"/>
    <cellStyle name="Comma 5 11" xfId="364" xr:uid="{00000000-0005-0000-0000-00006A010000}"/>
    <cellStyle name="Comma 5 12" xfId="365" xr:uid="{00000000-0005-0000-0000-00006B010000}"/>
    <cellStyle name="Comma 5 13" xfId="366" xr:uid="{00000000-0005-0000-0000-00006C010000}"/>
    <cellStyle name="Comma 5 14" xfId="367" xr:uid="{00000000-0005-0000-0000-00006D010000}"/>
    <cellStyle name="Comma 5 15" xfId="368" xr:uid="{00000000-0005-0000-0000-00006E010000}"/>
    <cellStyle name="Comma 5 16" xfId="369" xr:uid="{00000000-0005-0000-0000-00006F010000}"/>
    <cellStyle name="Comma 5 17" xfId="370" xr:uid="{00000000-0005-0000-0000-000070010000}"/>
    <cellStyle name="Comma 5 18" xfId="371" xr:uid="{00000000-0005-0000-0000-000071010000}"/>
    <cellStyle name="Comma 5 19" xfId="372" xr:uid="{00000000-0005-0000-0000-000072010000}"/>
    <cellStyle name="Comma 5 2" xfId="373" xr:uid="{00000000-0005-0000-0000-000073010000}"/>
    <cellStyle name="Comma 5 20" xfId="374" xr:uid="{00000000-0005-0000-0000-000074010000}"/>
    <cellStyle name="Comma 5 21" xfId="375" xr:uid="{00000000-0005-0000-0000-000075010000}"/>
    <cellStyle name="Comma 5 22" xfId="376" xr:uid="{00000000-0005-0000-0000-000076010000}"/>
    <cellStyle name="Comma 5 23" xfId="377" xr:uid="{00000000-0005-0000-0000-000077010000}"/>
    <cellStyle name="Comma 5 24" xfId="378" xr:uid="{00000000-0005-0000-0000-000078010000}"/>
    <cellStyle name="Comma 5 25" xfId="379" xr:uid="{00000000-0005-0000-0000-000079010000}"/>
    <cellStyle name="Comma 5 26" xfId="380" xr:uid="{00000000-0005-0000-0000-00007A010000}"/>
    <cellStyle name="Comma 5 27" xfId="381" xr:uid="{00000000-0005-0000-0000-00007B010000}"/>
    <cellStyle name="Comma 5 3" xfId="382" xr:uid="{00000000-0005-0000-0000-00007C010000}"/>
    <cellStyle name="Comma 5 4" xfId="383" xr:uid="{00000000-0005-0000-0000-00007D010000}"/>
    <cellStyle name="Comma 5 5" xfId="384" xr:uid="{00000000-0005-0000-0000-00007E010000}"/>
    <cellStyle name="Comma 5 6" xfId="385" xr:uid="{00000000-0005-0000-0000-00007F010000}"/>
    <cellStyle name="Comma 5 7" xfId="386" xr:uid="{00000000-0005-0000-0000-000080010000}"/>
    <cellStyle name="Comma 5 8" xfId="387" xr:uid="{00000000-0005-0000-0000-000081010000}"/>
    <cellStyle name="Comma 5 9" xfId="388" xr:uid="{00000000-0005-0000-0000-000082010000}"/>
    <cellStyle name="Comma 6" xfId="389" xr:uid="{00000000-0005-0000-0000-000083010000}"/>
    <cellStyle name="Comma 7" xfId="390" xr:uid="{00000000-0005-0000-0000-000084010000}"/>
    <cellStyle name="Comma 7 10" xfId="391" xr:uid="{00000000-0005-0000-0000-000085010000}"/>
    <cellStyle name="Comma 7 11" xfId="392" xr:uid="{00000000-0005-0000-0000-000086010000}"/>
    <cellStyle name="Comma 7 12" xfId="393" xr:uid="{00000000-0005-0000-0000-000087010000}"/>
    <cellStyle name="Comma 7 13" xfId="394" xr:uid="{00000000-0005-0000-0000-000088010000}"/>
    <cellStyle name="Comma 7 14" xfId="395" xr:uid="{00000000-0005-0000-0000-000089010000}"/>
    <cellStyle name="Comma 7 2" xfId="396" xr:uid="{00000000-0005-0000-0000-00008A010000}"/>
    <cellStyle name="Comma 7 3" xfId="397" xr:uid="{00000000-0005-0000-0000-00008B010000}"/>
    <cellStyle name="Comma 7 4" xfId="398" xr:uid="{00000000-0005-0000-0000-00008C010000}"/>
    <cellStyle name="Comma 7 5" xfId="399" xr:uid="{00000000-0005-0000-0000-00008D010000}"/>
    <cellStyle name="Comma 7 6" xfId="400" xr:uid="{00000000-0005-0000-0000-00008E010000}"/>
    <cellStyle name="Comma 7 7" xfId="401" xr:uid="{00000000-0005-0000-0000-00008F010000}"/>
    <cellStyle name="Comma 7 8" xfId="402" xr:uid="{00000000-0005-0000-0000-000090010000}"/>
    <cellStyle name="Comma 7 9" xfId="403" xr:uid="{00000000-0005-0000-0000-000091010000}"/>
    <cellStyle name="Comma 8" xfId="404" xr:uid="{00000000-0005-0000-0000-000092010000}"/>
    <cellStyle name="Comma 8 10" xfId="405" xr:uid="{00000000-0005-0000-0000-000093010000}"/>
    <cellStyle name="Comma 8 11" xfId="406" xr:uid="{00000000-0005-0000-0000-000094010000}"/>
    <cellStyle name="Comma 8 12" xfId="407" xr:uid="{00000000-0005-0000-0000-000095010000}"/>
    <cellStyle name="Comma 8 13" xfId="408" xr:uid="{00000000-0005-0000-0000-000096010000}"/>
    <cellStyle name="Comma 8 14" xfId="409" xr:uid="{00000000-0005-0000-0000-000097010000}"/>
    <cellStyle name="Comma 8 2" xfId="410" xr:uid="{00000000-0005-0000-0000-000098010000}"/>
    <cellStyle name="Comma 8 3" xfId="411" xr:uid="{00000000-0005-0000-0000-000099010000}"/>
    <cellStyle name="Comma 8 4" xfId="412" xr:uid="{00000000-0005-0000-0000-00009A010000}"/>
    <cellStyle name="Comma 8 5" xfId="413" xr:uid="{00000000-0005-0000-0000-00009B010000}"/>
    <cellStyle name="Comma 8 6" xfId="414" xr:uid="{00000000-0005-0000-0000-00009C010000}"/>
    <cellStyle name="Comma 8 7" xfId="415" xr:uid="{00000000-0005-0000-0000-00009D010000}"/>
    <cellStyle name="Comma 8 8" xfId="416" xr:uid="{00000000-0005-0000-0000-00009E010000}"/>
    <cellStyle name="Comma 8 9" xfId="417" xr:uid="{00000000-0005-0000-0000-00009F010000}"/>
    <cellStyle name="Comma 9" xfId="418" xr:uid="{00000000-0005-0000-0000-0000A0010000}"/>
    <cellStyle name="Copied" xfId="419" xr:uid="{00000000-0005-0000-0000-0000A1010000}"/>
    <cellStyle name="Currency 10" xfId="420" xr:uid="{00000000-0005-0000-0000-0000A2010000}"/>
    <cellStyle name="Currency 11" xfId="421" xr:uid="{00000000-0005-0000-0000-0000A3010000}"/>
    <cellStyle name="Currency 2" xfId="422" xr:uid="{00000000-0005-0000-0000-0000A4010000}"/>
    <cellStyle name="Currency 2 10" xfId="423" xr:uid="{00000000-0005-0000-0000-0000A5010000}"/>
    <cellStyle name="Currency 2 11" xfId="424" xr:uid="{00000000-0005-0000-0000-0000A6010000}"/>
    <cellStyle name="Currency 2 12" xfId="425" xr:uid="{00000000-0005-0000-0000-0000A7010000}"/>
    <cellStyle name="Currency 2 13" xfId="426" xr:uid="{00000000-0005-0000-0000-0000A8010000}"/>
    <cellStyle name="Currency 2 14" xfId="427" xr:uid="{00000000-0005-0000-0000-0000A9010000}"/>
    <cellStyle name="Currency 2 15" xfId="428" xr:uid="{00000000-0005-0000-0000-0000AA010000}"/>
    <cellStyle name="Currency 2 16" xfId="429" xr:uid="{00000000-0005-0000-0000-0000AB010000}"/>
    <cellStyle name="Currency 2 17" xfId="430" xr:uid="{00000000-0005-0000-0000-0000AC010000}"/>
    <cellStyle name="Currency 2 18" xfId="431" xr:uid="{00000000-0005-0000-0000-0000AD010000}"/>
    <cellStyle name="Currency 2 19" xfId="432" xr:uid="{00000000-0005-0000-0000-0000AE010000}"/>
    <cellStyle name="Currency 2 2" xfId="433" xr:uid="{00000000-0005-0000-0000-0000AF010000}"/>
    <cellStyle name="Currency 2 20" xfId="434" xr:uid="{00000000-0005-0000-0000-0000B0010000}"/>
    <cellStyle name="Currency 2 21" xfId="435" xr:uid="{00000000-0005-0000-0000-0000B1010000}"/>
    <cellStyle name="Currency 2 22" xfId="436" xr:uid="{00000000-0005-0000-0000-0000B2010000}"/>
    <cellStyle name="Currency 2 23" xfId="437" xr:uid="{00000000-0005-0000-0000-0000B3010000}"/>
    <cellStyle name="Currency 2 24" xfId="438" xr:uid="{00000000-0005-0000-0000-0000B4010000}"/>
    <cellStyle name="Currency 2 25" xfId="439" xr:uid="{00000000-0005-0000-0000-0000B5010000}"/>
    <cellStyle name="Currency 2 26" xfId="440" xr:uid="{00000000-0005-0000-0000-0000B6010000}"/>
    <cellStyle name="Currency 2 3" xfId="441" xr:uid="{00000000-0005-0000-0000-0000B7010000}"/>
    <cellStyle name="Currency 2 4" xfId="442" xr:uid="{00000000-0005-0000-0000-0000B8010000}"/>
    <cellStyle name="Currency 2 5" xfId="443" xr:uid="{00000000-0005-0000-0000-0000B9010000}"/>
    <cellStyle name="Currency 2 6" xfId="444" xr:uid="{00000000-0005-0000-0000-0000BA010000}"/>
    <cellStyle name="Currency 2 7" xfId="445" xr:uid="{00000000-0005-0000-0000-0000BB010000}"/>
    <cellStyle name="Currency 2 8" xfId="446" xr:uid="{00000000-0005-0000-0000-0000BC010000}"/>
    <cellStyle name="Currency 2 9" xfId="447" xr:uid="{00000000-0005-0000-0000-0000BD010000}"/>
    <cellStyle name="Currency 3" xfId="448" xr:uid="{00000000-0005-0000-0000-0000BE010000}"/>
    <cellStyle name="Currency 4" xfId="449" xr:uid="{00000000-0005-0000-0000-0000BF010000}"/>
    <cellStyle name="Currency 5" xfId="450" xr:uid="{00000000-0005-0000-0000-0000C0010000}"/>
    <cellStyle name="Currency 6" xfId="451" xr:uid="{00000000-0005-0000-0000-0000C1010000}"/>
    <cellStyle name="Currency 7" xfId="452" xr:uid="{00000000-0005-0000-0000-0000C2010000}"/>
    <cellStyle name="Currency 8" xfId="453" xr:uid="{00000000-0005-0000-0000-0000C3010000}"/>
    <cellStyle name="Currency 9" xfId="454" xr:uid="{00000000-0005-0000-0000-0000C4010000}"/>
    <cellStyle name="Encabezado 4 2" xfId="455" xr:uid="{00000000-0005-0000-0000-0000C5010000}"/>
    <cellStyle name="Énfasis1 2" xfId="456" xr:uid="{00000000-0005-0000-0000-0000C6010000}"/>
    <cellStyle name="Énfasis2 2" xfId="457" xr:uid="{00000000-0005-0000-0000-0000C7010000}"/>
    <cellStyle name="Énfasis3 2" xfId="458" xr:uid="{00000000-0005-0000-0000-0000C8010000}"/>
    <cellStyle name="Énfasis4 2" xfId="459" xr:uid="{00000000-0005-0000-0000-0000C9010000}"/>
    <cellStyle name="Énfasis5 2" xfId="460" xr:uid="{00000000-0005-0000-0000-0000CA010000}"/>
    <cellStyle name="Énfasis6 2" xfId="461" xr:uid="{00000000-0005-0000-0000-0000CB010000}"/>
    <cellStyle name="Entered" xfId="462" xr:uid="{00000000-0005-0000-0000-0000CC010000}"/>
    <cellStyle name="Entrada 2" xfId="463" xr:uid="{00000000-0005-0000-0000-0000CD010000}"/>
    <cellStyle name="Estilo 1" xfId="464" xr:uid="{00000000-0005-0000-0000-0000CE010000}"/>
    <cellStyle name="Euro" xfId="465" xr:uid="{00000000-0005-0000-0000-0000CF010000}"/>
    <cellStyle name="Euro 2" xfId="466" xr:uid="{00000000-0005-0000-0000-0000D0010000}"/>
    <cellStyle name="Explanatory Text" xfId="467" xr:uid="{00000000-0005-0000-0000-0000D1010000}"/>
    <cellStyle name="Explanatory Text 2" xfId="468" xr:uid="{00000000-0005-0000-0000-0000D2010000}"/>
    <cellStyle name="F2" xfId="469" xr:uid="{00000000-0005-0000-0000-0000D3010000}"/>
    <cellStyle name="F2 2" xfId="470" xr:uid="{00000000-0005-0000-0000-0000D4010000}"/>
    <cellStyle name="F3" xfId="471" xr:uid="{00000000-0005-0000-0000-0000D5010000}"/>
    <cellStyle name="F3 2" xfId="472" xr:uid="{00000000-0005-0000-0000-0000D6010000}"/>
    <cellStyle name="F4" xfId="473" xr:uid="{00000000-0005-0000-0000-0000D7010000}"/>
    <cellStyle name="F4 2" xfId="474" xr:uid="{00000000-0005-0000-0000-0000D8010000}"/>
    <cellStyle name="F5" xfId="475" xr:uid="{00000000-0005-0000-0000-0000D9010000}"/>
    <cellStyle name="F5 2" xfId="476" xr:uid="{00000000-0005-0000-0000-0000DA010000}"/>
    <cellStyle name="F6" xfId="477" xr:uid="{00000000-0005-0000-0000-0000DB010000}"/>
    <cellStyle name="F6 2" xfId="478" xr:uid="{00000000-0005-0000-0000-0000DC010000}"/>
    <cellStyle name="F7" xfId="479" xr:uid="{00000000-0005-0000-0000-0000DD010000}"/>
    <cellStyle name="F7 2" xfId="480" xr:uid="{00000000-0005-0000-0000-0000DE010000}"/>
    <cellStyle name="F8" xfId="481" xr:uid="{00000000-0005-0000-0000-0000DF010000}"/>
    <cellStyle name="F8 2" xfId="482" xr:uid="{00000000-0005-0000-0000-0000E0010000}"/>
    <cellStyle name="Fecha" xfId="483" xr:uid="{00000000-0005-0000-0000-0000E1010000}"/>
    <cellStyle name="Fecha 2" xfId="484" xr:uid="{00000000-0005-0000-0000-0000E2010000}"/>
    <cellStyle name="Fecha1 - Modelo1" xfId="485" xr:uid="{00000000-0005-0000-0000-0000E3010000}"/>
    <cellStyle name="Fecha1 - Modelo1 2" xfId="486" xr:uid="{00000000-0005-0000-0000-0000E4010000}"/>
    <cellStyle name="Fijo" xfId="487" xr:uid="{00000000-0005-0000-0000-0000E5010000}"/>
    <cellStyle name="Fijo 2" xfId="488" xr:uid="{00000000-0005-0000-0000-0000E6010000}"/>
    <cellStyle name="Footnote" xfId="489" xr:uid="{00000000-0005-0000-0000-0000E7010000}"/>
    <cellStyle name="Footnote 2" xfId="490" xr:uid="{00000000-0005-0000-0000-0000E8010000}"/>
    <cellStyle name="Good" xfId="491" xr:uid="{00000000-0005-0000-0000-0000E9010000}"/>
    <cellStyle name="Good 2" xfId="492" xr:uid="{00000000-0005-0000-0000-0000EA010000}"/>
    <cellStyle name="Grey" xfId="493" xr:uid="{00000000-0005-0000-0000-0000EB010000}"/>
    <cellStyle name="Header1" xfId="494" xr:uid="{00000000-0005-0000-0000-0000EC010000}"/>
    <cellStyle name="Header2" xfId="495" xr:uid="{00000000-0005-0000-0000-0000ED010000}"/>
    <cellStyle name="Header2 2" xfId="496" xr:uid="{00000000-0005-0000-0000-0000EE010000}"/>
    <cellStyle name="Header2 3" xfId="906" xr:uid="{00000000-0005-0000-0000-0000EF010000}"/>
    <cellStyle name="Heading" xfId="497" xr:uid="{00000000-0005-0000-0000-0000F0010000}"/>
    <cellStyle name="Heading 1" xfId="498" xr:uid="{00000000-0005-0000-0000-0000F1010000}"/>
    <cellStyle name="Heading 1 2" xfId="499" xr:uid="{00000000-0005-0000-0000-0000F2010000}"/>
    <cellStyle name="Heading 2" xfId="500" xr:uid="{00000000-0005-0000-0000-0000F3010000}"/>
    <cellStyle name="Heading 2 2" xfId="501" xr:uid="{00000000-0005-0000-0000-0000F4010000}"/>
    <cellStyle name="Heading 3" xfId="502" xr:uid="{00000000-0005-0000-0000-0000F5010000}"/>
    <cellStyle name="Heading 3 2" xfId="503" xr:uid="{00000000-0005-0000-0000-0000F6010000}"/>
    <cellStyle name="Heading 4" xfId="504" xr:uid="{00000000-0005-0000-0000-0000F7010000}"/>
    <cellStyle name="Heading 4 2" xfId="505" xr:uid="{00000000-0005-0000-0000-0000F8010000}"/>
    <cellStyle name="HeadingColumn" xfId="506" xr:uid="{00000000-0005-0000-0000-0000F9010000}"/>
    <cellStyle name="HEADINGS" xfId="507" xr:uid="{00000000-0005-0000-0000-0000FA010000}"/>
    <cellStyle name="HEADINGSTOP" xfId="508" xr:uid="{00000000-0005-0000-0000-0000FB010000}"/>
    <cellStyle name="HeadingYear" xfId="509" xr:uid="{00000000-0005-0000-0000-0000FC010000}"/>
    <cellStyle name="HeadingYear 2" xfId="510" xr:uid="{00000000-0005-0000-0000-0000FD010000}"/>
    <cellStyle name="Hyperlink 2" xfId="511" xr:uid="{00000000-0005-0000-0000-0000FE010000}"/>
    <cellStyle name="Hyperlink 3" xfId="512" xr:uid="{00000000-0005-0000-0000-0000FF010000}"/>
    <cellStyle name="Incorrecto 2" xfId="513" xr:uid="{00000000-0005-0000-0000-000000020000}"/>
    <cellStyle name="Input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3" xfId="907" xr:uid="{00000000-0005-0000-0000-000004020000}"/>
    <cellStyle name="Input 2" xfId="517" xr:uid="{00000000-0005-0000-0000-000005020000}"/>
    <cellStyle name="Linked Cell" xfId="518" xr:uid="{00000000-0005-0000-0000-000006020000}"/>
    <cellStyle name="Linked Cell 2" xfId="519" xr:uid="{00000000-0005-0000-0000-000007020000}"/>
    <cellStyle name="LTG_Formula" xfId="902" xr:uid="{00000000-0005-0000-0000-000008020000}"/>
    <cellStyle name="Millares 2" xfId="520" xr:uid="{00000000-0005-0000-0000-000009020000}"/>
    <cellStyle name="Millares 3" xfId="521" xr:uid="{00000000-0005-0000-0000-00000A020000}"/>
    <cellStyle name="Millares 3 2" xfId="522" xr:uid="{00000000-0005-0000-0000-00000B020000}"/>
    <cellStyle name="Millares 4" xfId="523" xr:uid="{00000000-0005-0000-0000-00000C020000}"/>
    <cellStyle name="Monetario" xfId="524" xr:uid="{00000000-0005-0000-0000-00000D020000}"/>
    <cellStyle name="Monetario 2" xfId="525" xr:uid="{00000000-0005-0000-0000-00000E020000}"/>
    <cellStyle name="Monetario0" xfId="526" xr:uid="{00000000-0005-0000-0000-00000F020000}"/>
    <cellStyle name="Monetario0 2" xfId="527" xr:uid="{00000000-0005-0000-0000-000010020000}"/>
    <cellStyle name="Neutral 2" xfId="528" xr:uid="{00000000-0005-0000-0000-000011020000}"/>
    <cellStyle name="Neutral 3" xfId="529" xr:uid="{00000000-0005-0000-0000-000012020000}"/>
    <cellStyle name="No-definido" xfId="530" xr:uid="{00000000-0005-0000-0000-000013020000}"/>
    <cellStyle name="Normal" xfId="0" builtinId="0"/>
    <cellStyle name="Normal - Style1" xfId="531" xr:uid="{00000000-0005-0000-0000-000015020000}"/>
    <cellStyle name="Normal 10" xfId="532" xr:uid="{00000000-0005-0000-0000-000016020000}"/>
    <cellStyle name="Normal 10 2" xfId="533" xr:uid="{00000000-0005-0000-0000-000017020000}"/>
    <cellStyle name="Normal 10 3" xfId="534" xr:uid="{00000000-0005-0000-0000-000018020000}"/>
    <cellStyle name="Normal 11" xfId="535" xr:uid="{00000000-0005-0000-0000-000019020000}"/>
    <cellStyle name="Normal 11 2" xfId="536" xr:uid="{00000000-0005-0000-0000-00001A020000}"/>
    <cellStyle name="Normal 11 3" xfId="537" xr:uid="{00000000-0005-0000-0000-00001B020000}"/>
    <cellStyle name="Normal 11 4" xfId="538" xr:uid="{00000000-0005-0000-0000-00001C020000}"/>
    <cellStyle name="Normal 11 5" xfId="539" xr:uid="{00000000-0005-0000-0000-00001D020000}"/>
    <cellStyle name="Normal 11 6" xfId="540" xr:uid="{00000000-0005-0000-0000-00001E020000}"/>
    <cellStyle name="Normal 11 7" xfId="541" xr:uid="{00000000-0005-0000-0000-00001F020000}"/>
    <cellStyle name="Normal 11 8" xfId="542" xr:uid="{00000000-0005-0000-0000-000020020000}"/>
    <cellStyle name="Normal 12" xfId="543" xr:uid="{00000000-0005-0000-0000-000021020000}"/>
    <cellStyle name="Normal 12 2" xfId="544" xr:uid="{00000000-0005-0000-0000-000022020000}"/>
    <cellStyle name="Normal 12 2 2" xfId="545" xr:uid="{00000000-0005-0000-0000-000023020000}"/>
    <cellStyle name="Normal 12 2 3" xfId="546" xr:uid="{00000000-0005-0000-0000-000024020000}"/>
    <cellStyle name="Normal 12 2_Salida_NIIF_Mensual_v4.3" xfId="547" xr:uid="{00000000-0005-0000-0000-000025020000}"/>
    <cellStyle name="Normal 12 3" xfId="548" xr:uid="{00000000-0005-0000-0000-000026020000}"/>
    <cellStyle name="Normal 12 4" xfId="549" xr:uid="{00000000-0005-0000-0000-000027020000}"/>
    <cellStyle name="Normal 12 5" xfId="550" xr:uid="{00000000-0005-0000-0000-000028020000}"/>
    <cellStyle name="Normal 12 6" xfId="551" xr:uid="{00000000-0005-0000-0000-000029020000}"/>
    <cellStyle name="Normal 12 7" xfId="552" xr:uid="{00000000-0005-0000-0000-00002A020000}"/>
    <cellStyle name="Normal 12 8" xfId="553" xr:uid="{00000000-0005-0000-0000-00002B020000}"/>
    <cellStyle name="Normal 12 9" xfId="554" xr:uid="{00000000-0005-0000-0000-00002C020000}"/>
    <cellStyle name="Normal 12_Salida_NIIF_Mensual_v4.3" xfId="555" xr:uid="{00000000-0005-0000-0000-00002D020000}"/>
    <cellStyle name="Normal 13" xfId="556" xr:uid="{00000000-0005-0000-0000-00002E020000}"/>
    <cellStyle name="Normal 13 2" xfId="557" xr:uid="{00000000-0005-0000-0000-00002F020000}"/>
    <cellStyle name="Normal 13 3" xfId="558" xr:uid="{00000000-0005-0000-0000-000030020000}"/>
    <cellStyle name="Normal 14" xfId="559" xr:uid="{00000000-0005-0000-0000-000031020000}"/>
    <cellStyle name="Normal 14 2" xfId="560" xr:uid="{00000000-0005-0000-0000-000032020000}"/>
    <cellStyle name="Normal 14 3" xfId="561" xr:uid="{00000000-0005-0000-0000-000033020000}"/>
    <cellStyle name="Normal 14 4" xfId="562" xr:uid="{00000000-0005-0000-0000-000034020000}"/>
    <cellStyle name="Normal 14 5" xfId="563" xr:uid="{00000000-0005-0000-0000-000035020000}"/>
    <cellStyle name="Normal 14 6" xfId="564" xr:uid="{00000000-0005-0000-0000-000036020000}"/>
    <cellStyle name="Normal 14 7" xfId="565" xr:uid="{00000000-0005-0000-0000-000037020000}"/>
    <cellStyle name="Normal 15" xfId="566" xr:uid="{00000000-0005-0000-0000-000038020000}"/>
    <cellStyle name="Normal 16" xfId="567" xr:uid="{00000000-0005-0000-0000-000039020000}"/>
    <cellStyle name="Normal 16 2" xfId="568" xr:uid="{00000000-0005-0000-0000-00003A020000}"/>
    <cellStyle name="Normal 16 3" xfId="569" xr:uid="{00000000-0005-0000-0000-00003B020000}"/>
    <cellStyle name="Normal 17" xfId="570" xr:uid="{00000000-0005-0000-0000-00003C020000}"/>
    <cellStyle name="Normal 17 2" xfId="571" xr:uid="{00000000-0005-0000-0000-00003D020000}"/>
    <cellStyle name="Normal 17 3" xfId="572" xr:uid="{00000000-0005-0000-0000-00003E020000}"/>
    <cellStyle name="Normal 18" xfId="573" xr:uid="{00000000-0005-0000-0000-00003F020000}"/>
    <cellStyle name="Normal 19" xfId="574" xr:uid="{00000000-0005-0000-0000-000040020000}"/>
    <cellStyle name="Normal 2" xfId="575" xr:uid="{00000000-0005-0000-0000-000041020000}"/>
    <cellStyle name="Normal 2 10" xfId="576" xr:uid="{00000000-0005-0000-0000-000042020000}"/>
    <cellStyle name="Normal 2 11" xfId="577" xr:uid="{00000000-0005-0000-0000-000043020000}"/>
    <cellStyle name="Normal 2 12" xfId="578" xr:uid="{00000000-0005-0000-0000-000044020000}"/>
    <cellStyle name="Normal 2 13" xfId="579" xr:uid="{00000000-0005-0000-0000-000045020000}"/>
    <cellStyle name="Normal 2 14" xfId="580" xr:uid="{00000000-0005-0000-0000-000046020000}"/>
    <cellStyle name="Normal 2 15" xfId="581" xr:uid="{00000000-0005-0000-0000-000047020000}"/>
    <cellStyle name="Normal 2 16" xfId="582" xr:uid="{00000000-0005-0000-0000-000048020000}"/>
    <cellStyle name="Normal 2 16 2" xfId="583" xr:uid="{00000000-0005-0000-0000-000049020000}"/>
    <cellStyle name="Normal 2 16 3" xfId="584" xr:uid="{00000000-0005-0000-0000-00004A020000}"/>
    <cellStyle name="Normal 2 17" xfId="585" xr:uid="{00000000-0005-0000-0000-00004B020000}"/>
    <cellStyle name="Normal 2 18" xfId="586" xr:uid="{00000000-0005-0000-0000-00004C020000}"/>
    <cellStyle name="Normal 2 19" xfId="587" xr:uid="{00000000-0005-0000-0000-00004D020000}"/>
    <cellStyle name="Normal 2 19 2" xfId="588" xr:uid="{00000000-0005-0000-0000-00004E020000}"/>
    <cellStyle name="Normal 2 2" xfId="589" xr:uid="{00000000-0005-0000-0000-00004F020000}"/>
    <cellStyle name="Normal 2 2 2" xfId="590" xr:uid="{00000000-0005-0000-0000-000050020000}"/>
    <cellStyle name="Normal 2 2 2 2" xfId="591" xr:uid="{00000000-0005-0000-0000-000051020000}"/>
    <cellStyle name="Normal 2 2_Salida_NIIF_Mensual_v4.3" xfId="592" xr:uid="{00000000-0005-0000-0000-000052020000}"/>
    <cellStyle name="Normal 2 20" xfId="593" xr:uid="{00000000-0005-0000-0000-000053020000}"/>
    <cellStyle name="Normal 2 21" xfId="594" xr:uid="{00000000-0005-0000-0000-000054020000}"/>
    <cellStyle name="Normal 2 22" xfId="595" xr:uid="{00000000-0005-0000-0000-000055020000}"/>
    <cellStyle name="Normal 2 23" xfId="596" xr:uid="{00000000-0005-0000-0000-000056020000}"/>
    <cellStyle name="Normal 2 24" xfId="597" xr:uid="{00000000-0005-0000-0000-000057020000}"/>
    <cellStyle name="Normal 2 25" xfId="598" xr:uid="{00000000-0005-0000-0000-000058020000}"/>
    <cellStyle name="Normal 2 26" xfId="599" xr:uid="{00000000-0005-0000-0000-000059020000}"/>
    <cellStyle name="Normal 2 27" xfId="600" xr:uid="{00000000-0005-0000-0000-00005A020000}"/>
    <cellStyle name="Normal 2 27 2" xfId="601" xr:uid="{00000000-0005-0000-0000-00005B020000}"/>
    <cellStyle name="Normal 2 27_Salida_NIIF_Mensual_v4.3" xfId="602" xr:uid="{00000000-0005-0000-0000-00005C020000}"/>
    <cellStyle name="Normal 2 28" xfId="603" xr:uid="{00000000-0005-0000-0000-00005D020000}"/>
    <cellStyle name="Normal 2 29" xfId="604" xr:uid="{00000000-0005-0000-0000-00005E020000}"/>
    <cellStyle name="Normal 2 3" xfId="605" xr:uid="{00000000-0005-0000-0000-00005F020000}"/>
    <cellStyle name="Normal 2 3 2" xfId="606" xr:uid="{00000000-0005-0000-0000-000060020000}"/>
    <cellStyle name="Normal 2 30" xfId="607" xr:uid="{00000000-0005-0000-0000-000061020000}"/>
    <cellStyle name="Normal 2 31" xfId="608" xr:uid="{00000000-0005-0000-0000-000062020000}"/>
    <cellStyle name="Normal 2 32" xfId="609" xr:uid="{00000000-0005-0000-0000-000063020000}"/>
    <cellStyle name="Normal 2 33" xfId="610" xr:uid="{00000000-0005-0000-0000-000064020000}"/>
    <cellStyle name="Normal 2 34" xfId="611" xr:uid="{00000000-0005-0000-0000-000065020000}"/>
    <cellStyle name="Normal 2 35" xfId="612" xr:uid="{00000000-0005-0000-0000-000066020000}"/>
    <cellStyle name="Normal 2 36" xfId="613" xr:uid="{00000000-0005-0000-0000-000067020000}"/>
    <cellStyle name="Normal 2 37" xfId="614" xr:uid="{00000000-0005-0000-0000-000068020000}"/>
    <cellStyle name="Normal 2 38" xfId="615" xr:uid="{00000000-0005-0000-0000-000069020000}"/>
    <cellStyle name="Normal 2 4" xfId="616" xr:uid="{00000000-0005-0000-0000-00006A020000}"/>
    <cellStyle name="Normal 2 4 2" xfId="914" xr:uid="{00000000-0005-0000-0000-00006B020000}"/>
    <cellStyle name="Normal 2 5" xfId="617" xr:uid="{00000000-0005-0000-0000-00006C020000}"/>
    <cellStyle name="Normal 2 6" xfId="618" xr:uid="{00000000-0005-0000-0000-00006D020000}"/>
    <cellStyle name="Normal 2 7" xfId="619" xr:uid="{00000000-0005-0000-0000-00006E020000}"/>
    <cellStyle name="Normal 2 8" xfId="620" xr:uid="{00000000-0005-0000-0000-00006F020000}"/>
    <cellStyle name="Normal 2 9" xfId="621" xr:uid="{00000000-0005-0000-0000-000070020000}"/>
    <cellStyle name="Normal 2_1_Carga_NIIF_SC_Activo_Pasivo_PyG_y_Otros_Detalles_ v1_3" xfId="622" xr:uid="{00000000-0005-0000-0000-000071020000}"/>
    <cellStyle name="Normal 20" xfId="623" xr:uid="{00000000-0005-0000-0000-000072020000}"/>
    <cellStyle name="Normal 20 2" xfId="624" xr:uid="{00000000-0005-0000-0000-000073020000}"/>
    <cellStyle name="Normal 20 3" xfId="625" xr:uid="{00000000-0005-0000-0000-000074020000}"/>
    <cellStyle name="Normal 20 4" xfId="626" xr:uid="{00000000-0005-0000-0000-000075020000}"/>
    <cellStyle name="Normal 20 5" xfId="627" xr:uid="{00000000-0005-0000-0000-000076020000}"/>
    <cellStyle name="Normal 20_Salida_NIIF_Mensual_v4.3" xfId="628" xr:uid="{00000000-0005-0000-0000-000077020000}"/>
    <cellStyle name="Normal 21" xfId="629" xr:uid="{00000000-0005-0000-0000-000078020000}"/>
    <cellStyle name="Normal 22" xfId="630" xr:uid="{00000000-0005-0000-0000-000079020000}"/>
    <cellStyle name="Normal 23" xfId="631" xr:uid="{00000000-0005-0000-0000-00007A020000}"/>
    <cellStyle name="Normal 23 2" xfId="632" xr:uid="{00000000-0005-0000-0000-00007B020000}"/>
    <cellStyle name="Normal 23 3" xfId="633" xr:uid="{00000000-0005-0000-0000-00007C020000}"/>
    <cellStyle name="Normal 23 4" xfId="634" xr:uid="{00000000-0005-0000-0000-00007D020000}"/>
    <cellStyle name="Normal 23 5" xfId="635" xr:uid="{00000000-0005-0000-0000-00007E020000}"/>
    <cellStyle name="Normal 24" xfId="636" xr:uid="{00000000-0005-0000-0000-00007F020000}"/>
    <cellStyle name="Normal 24 2" xfId="637" xr:uid="{00000000-0005-0000-0000-000080020000}"/>
    <cellStyle name="Normal 24 3" xfId="638" xr:uid="{00000000-0005-0000-0000-000081020000}"/>
    <cellStyle name="Normal 24 4" xfId="639" xr:uid="{00000000-0005-0000-0000-000082020000}"/>
    <cellStyle name="Normal 24 5" xfId="640" xr:uid="{00000000-0005-0000-0000-000083020000}"/>
    <cellStyle name="Normal 25" xfId="641" xr:uid="{00000000-0005-0000-0000-000084020000}"/>
    <cellStyle name="Normal 26" xfId="642" xr:uid="{00000000-0005-0000-0000-000085020000}"/>
    <cellStyle name="Normal 27" xfId="643" xr:uid="{00000000-0005-0000-0000-000086020000}"/>
    <cellStyle name="Normal 28" xfId="644" xr:uid="{00000000-0005-0000-0000-000087020000}"/>
    <cellStyle name="Normal 29" xfId="645" xr:uid="{00000000-0005-0000-0000-000088020000}"/>
    <cellStyle name="Normal 29 2" xfId="646" xr:uid="{00000000-0005-0000-0000-000089020000}"/>
    <cellStyle name="Normal 29 3" xfId="913" xr:uid="{00000000-0005-0000-0000-00008A020000}"/>
    <cellStyle name="Normal 3" xfId="647" xr:uid="{00000000-0005-0000-0000-00008B020000}"/>
    <cellStyle name="Normal 3 10" xfId="648" xr:uid="{00000000-0005-0000-0000-00008C020000}"/>
    <cellStyle name="Normal 3 11" xfId="649" xr:uid="{00000000-0005-0000-0000-00008D020000}"/>
    <cellStyle name="Normal 3 12" xfId="650" xr:uid="{00000000-0005-0000-0000-00008E020000}"/>
    <cellStyle name="Normal 3 13" xfId="651" xr:uid="{00000000-0005-0000-0000-00008F020000}"/>
    <cellStyle name="Normal 3 14" xfId="652" xr:uid="{00000000-0005-0000-0000-000090020000}"/>
    <cellStyle name="Normal 3 15" xfId="653" xr:uid="{00000000-0005-0000-0000-000091020000}"/>
    <cellStyle name="Normal 3 16" xfId="654" xr:uid="{00000000-0005-0000-0000-000092020000}"/>
    <cellStyle name="Normal 3 17" xfId="655" xr:uid="{00000000-0005-0000-0000-000093020000}"/>
    <cellStyle name="Normal 3 18" xfId="656" xr:uid="{00000000-0005-0000-0000-000094020000}"/>
    <cellStyle name="Normal 3 19" xfId="892" xr:uid="{00000000-0005-0000-0000-000095020000}"/>
    <cellStyle name="Normal 3 2" xfId="657" xr:uid="{00000000-0005-0000-0000-000096020000}"/>
    <cellStyle name="Normal 3 2 2" xfId="658" xr:uid="{00000000-0005-0000-0000-000097020000}"/>
    <cellStyle name="Normal 3 2 3" xfId="659" xr:uid="{00000000-0005-0000-0000-000098020000}"/>
    <cellStyle name="Normal 3 2_Salida_NIIF_Mensual_v4.3" xfId="660" xr:uid="{00000000-0005-0000-0000-000099020000}"/>
    <cellStyle name="Normal 3 20" xfId="893" xr:uid="{00000000-0005-0000-0000-00009A020000}"/>
    <cellStyle name="Normal 3 21" xfId="903" xr:uid="{00000000-0005-0000-0000-00009B020000}"/>
    <cellStyle name="Normal 3 3" xfId="661" xr:uid="{00000000-0005-0000-0000-00009C020000}"/>
    <cellStyle name="Normal 3 3 2" xfId="662" xr:uid="{00000000-0005-0000-0000-00009D020000}"/>
    <cellStyle name="Normal 3 3 3" xfId="663" xr:uid="{00000000-0005-0000-0000-00009E020000}"/>
    <cellStyle name="Normal 3 3_Salida_NIIF_Mensual_v4.3" xfId="664" xr:uid="{00000000-0005-0000-0000-00009F020000}"/>
    <cellStyle name="Normal 3 4" xfId="665" xr:uid="{00000000-0005-0000-0000-0000A0020000}"/>
    <cellStyle name="Normal 3 5" xfId="666" xr:uid="{00000000-0005-0000-0000-0000A1020000}"/>
    <cellStyle name="Normal 3 6" xfId="667" xr:uid="{00000000-0005-0000-0000-0000A2020000}"/>
    <cellStyle name="Normal 3 7" xfId="668" xr:uid="{00000000-0005-0000-0000-0000A3020000}"/>
    <cellStyle name="Normal 3 8" xfId="669" xr:uid="{00000000-0005-0000-0000-0000A4020000}"/>
    <cellStyle name="Normal 3 9" xfId="670" xr:uid="{00000000-0005-0000-0000-0000A5020000}"/>
    <cellStyle name="Normal 3_A.4-2" xfId="671" xr:uid="{00000000-0005-0000-0000-0000A6020000}"/>
    <cellStyle name="Normal 30" xfId="672" xr:uid="{00000000-0005-0000-0000-0000A7020000}"/>
    <cellStyle name="Normal 31" xfId="673" xr:uid="{00000000-0005-0000-0000-0000A8020000}"/>
    <cellStyle name="Normal 32" xfId="674" xr:uid="{00000000-0005-0000-0000-0000A9020000}"/>
    <cellStyle name="Normal 32 2" xfId="675" xr:uid="{00000000-0005-0000-0000-0000AA020000}"/>
    <cellStyle name="Normal 33" xfId="676" xr:uid="{00000000-0005-0000-0000-0000AB020000}"/>
    <cellStyle name="Normal 34" xfId="677" xr:uid="{00000000-0005-0000-0000-0000AC020000}"/>
    <cellStyle name="Normal 35" xfId="678" xr:uid="{00000000-0005-0000-0000-0000AD020000}"/>
    <cellStyle name="Normal 35 2" xfId="894" xr:uid="{00000000-0005-0000-0000-0000AE020000}"/>
    <cellStyle name="Normal 36" xfId="679" xr:uid="{00000000-0005-0000-0000-0000AF020000}"/>
    <cellStyle name="Normal 36 2" xfId="895" xr:uid="{00000000-0005-0000-0000-0000B0020000}"/>
    <cellStyle name="Normal 37" xfId="680" xr:uid="{00000000-0005-0000-0000-0000B1020000}"/>
    <cellStyle name="Normal 38" xfId="896" xr:uid="{00000000-0005-0000-0000-0000B2020000}"/>
    <cellStyle name="Normal 39" xfId="897" xr:uid="{00000000-0005-0000-0000-0000B3020000}"/>
    <cellStyle name="Normal 4" xfId="681" xr:uid="{00000000-0005-0000-0000-0000B4020000}"/>
    <cellStyle name="Normal 4 10" xfId="682" xr:uid="{00000000-0005-0000-0000-0000B5020000}"/>
    <cellStyle name="Normal 4 11" xfId="683" xr:uid="{00000000-0005-0000-0000-0000B6020000}"/>
    <cellStyle name="Normal 4 12" xfId="684" xr:uid="{00000000-0005-0000-0000-0000B7020000}"/>
    <cellStyle name="Normal 4 13" xfId="685" xr:uid="{00000000-0005-0000-0000-0000B8020000}"/>
    <cellStyle name="Normal 4 14" xfId="686" xr:uid="{00000000-0005-0000-0000-0000B9020000}"/>
    <cellStyle name="Normal 4 15" xfId="687" xr:uid="{00000000-0005-0000-0000-0000BA020000}"/>
    <cellStyle name="Normal 4 16" xfId="688" xr:uid="{00000000-0005-0000-0000-0000BB020000}"/>
    <cellStyle name="Normal 4 17" xfId="689" xr:uid="{00000000-0005-0000-0000-0000BC020000}"/>
    <cellStyle name="Normal 4 2" xfId="690" xr:uid="{00000000-0005-0000-0000-0000BD020000}"/>
    <cellStyle name="Normal 4 2 2" xfId="691" xr:uid="{00000000-0005-0000-0000-0000BE020000}"/>
    <cellStyle name="Normal 4 2 3" xfId="692" xr:uid="{00000000-0005-0000-0000-0000BF020000}"/>
    <cellStyle name="Normal 4 3" xfId="693" xr:uid="{00000000-0005-0000-0000-0000C0020000}"/>
    <cellStyle name="Normal 4 4" xfId="694" xr:uid="{00000000-0005-0000-0000-0000C1020000}"/>
    <cellStyle name="Normal 4 5" xfId="695" xr:uid="{00000000-0005-0000-0000-0000C2020000}"/>
    <cellStyle name="Normal 4 6" xfId="696" xr:uid="{00000000-0005-0000-0000-0000C3020000}"/>
    <cellStyle name="Normal 4 7" xfId="697" xr:uid="{00000000-0005-0000-0000-0000C4020000}"/>
    <cellStyle name="Normal 4 8" xfId="698" xr:uid="{00000000-0005-0000-0000-0000C5020000}"/>
    <cellStyle name="Normal 4 9" xfId="699" xr:uid="{00000000-0005-0000-0000-0000C6020000}"/>
    <cellStyle name="Normal 40" xfId="901" xr:uid="{00000000-0005-0000-0000-0000C7020000}"/>
    <cellStyle name="Normal 40 2" xfId="918" xr:uid="{00000000-0005-0000-0000-0000C8020000}"/>
    <cellStyle name="Normal 41" xfId="904" xr:uid="{00000000-0005-0000-0000-0000C9020000}"/>
    <cellStyle name="Normal 42" xfId="911" xr:uid="{00000000-0005-0000-0000-0000CA020000}"/>
    <cellStyle name="Normal 43" xfId="916" xr:uid="{00000000-0005-0000-0000-0000CB020000}"/>
    <cellStyle name="Normal 44" xfId="910" xr:uid="{00000000-0005-0000-0000-0000CC020000}"/>
    <cellStyle name="Normal 45" xfId="905" xr:uid="{00000000-0005-0000-0000-0000CD020000}"/>
    <cellStyle name="Normal 46" xfId="908" xr:uid="{00000000-0005-0000-0000-0000CE020000}"/>
    <cellStyle name="Normal 47" xfId="917" xr:uid="{00000000-0005-0000-0000-0000CF020000}"/>
    <cellStyle name="Normal 48" xfId="921" xr:uid="{D7AAE241-ED98-4FEF-8EBE-504B3474B288}"/>
    <cellStyle name="Normal 48 2" xfId="924" xr:uid="{E23CA413-9B3D-4983-8D16-997825844045}"/>
    <cellStyle name="Normal 5" xfId="700" xr:uid="{00000000-0005-0000-0000-0000D0020000}"/>
    <cellStyle name="Normal 5 2" xfId="701" xr:uid="{00000000-0005-0000-0000-0000D1020000}"/>
    <cellStyle name="Normal 5 3" xfId="702" xr:uid="{00000000-0005-0000-0000-0000D2020000}"/>
    <cellStyle name="Normal 5 4" xfId="703" xr:uid="{00000000-0005-0000-0000-0000D3020000}"/>
    <cellStyle name="Normal 5 5" xfId="704" xr:uid="{00000000-0005-0000-0000-0000D4020000}"/>
    <cellStyle name="Normal 5 6" xfId="705" xr:uid="{00000000-0005-0000-0000-0000D5020000}"/>
    <cellStyle name="Normal 5 7" xfId="706" xr:uid="{00000000-0005-0000-0000-0000D6020000}"/>
    <cellStyle name="Normal 5 8" xfId="707" xr:uid="{00000000-0005-0000-0000-0000D7020000}"/>
    <cellStyle name="Normal 5 9" xfId="1" xr:uid="{00000000-0005-0000-0000-0000D8020000}"/>
    <cellStyle name="Normal 6" xfId="708" xr:uid="{00000000-0005-0000-0000-0000D9020000}"/>
    <cellStyle name="Normal 6 2" xfId="709" xr:uid="{00000000-0005-0000-0000-0000DA020000}"/>
    <cellStyle name="Normal 6 3" xfId="710" xr:uid="{00000000-0005-0000-0000-0000DB020000}"/>
    <cellStyle name="Normal 6 4" xfId="711" xr:uid="{00000000-0005-0000-0000-0000DC020000}"/>
    <cellStyle name="Normal 6 5" xfId="712" xr:uid="{00000000-0005-0000-0000-0000DD020000}"/>
    <cellStyle name="Normal 6 6" xfId="713" xr:uid="{00000000-0005-0000-0000-0000DE020000}"/>
    <cellStyle name="Normal 6 7" xfId="714" xr:uid="{00000000-0005-0000-0000-0000DF020000}"/>
    <cellStyle name="Normal 6 8" xfId="715" xr:uid="{00000000-0005-0000-0000-0000E0020000}"/>
    <cellStyle name="Normal 6 9" xfId="900" xr:uid="{00000000-0005-0000-0000-0000E1020000}"/>
    <cellStyle name="Normal 6 9 2" xfId="915" xr:uid="{00000000-0005-0000-0000-0000E2020000}"/>
    <cellStyle name="Normal 7" xfId="716" xr:uid="{00000000-0005-0000-0000-0000E3020000}"/>
    <cellStyle name="Normal 7 2" xfId="717" xr:uid="{00000000-0005-0000-0000-0000E4020000}"/>
    <cellStyle name="Normal 7 3" xfId="718" xr:uid="{00000000-0005-0000-0000-0000E5020000}"/>
    <cellStyle name="Normal 7 4" xfId="719" xr:uid="{00000000-0005-0000-0000-0000E6020000}"/>
    <cellStyle name="Normal 7 5" xfId="720" xr:uid="{00000000-0005-0000-0000-0000E7020000}"/>
    <cellStyle name="Normal 7 6" xfId="721" xr:uid="{00000000-0005-0000-0000-0000E8020000}"/>
    <cellStyle name="Normal 7 7" xfId="722" xr:uid="{00000000-0005-0000-0000-0000E9020000}"/>
    <cellStyle name="Normal 7 8" xfId="723" xr:uid="{00000000-0005-0000-0000-0000EA020000}"/>
    <cellStyle name="Normal 7 9" xfId="898" xr:uid="{00000000-0005-0000-0000-0000EB020000}"/>
    <cellStyle name="Normal 8" xfId="724" xr:uid="{00000000-0005-0000-0000-0000EC020000}"/>
    <cellStyle name="Normal 8 2" xfId="725" xr:uid="{00000000-0005-0000-0000-0000ED020000}"/>
    <cellStyle name="Normal 8 3" xfId="726" xr:uid="{00000000-0005-0000-0000-0000EE020000}"/>
    <cellStyle name="Normal 8 4" xfId="727" xr:uid="{00000000-0005-0000-0000-0000EF020000}"/>
    <cellStyle name="Normal 8 5" xfId="728" xr:uid="{00000000-0005-0000-0000-0000F0020000}"/>
    <cellStyle name="Normal 8 6" xfId="729" xr:uid="{00000000-0005-0000-0000-0000F1020000}"/>
    <cellStyle name="Normal 8 7" xfId="730" xr:uid="{00000000-0005-0000-0000-0000F2020000}"/>
    <cellStyle name="Normal 8 8" xfId="731" xr:uid="{00000000-0005-0000-0000-0000F3020000}"/>
    <cellStyle name="Normal 9" xfId="732" xr:uid="{00000000-0005-0000-0000-0000F4020000}"/>
    <cellStyle name="Normal 9 2" xfId="733" xr:uid="{00000000-0005-0000-0000-0000F5020000}"/>
    <cellStyle name="Normal 9 3" xfId="734" xr:uid="{00000000-0005-0000-0000-0000F6020000}"/>
    <cellStyle name="Notas 2" xfId="735" xr:uid="{00000000-0005-0000-0000-0000F7020000}"/>
    <cellStyle name="Notas 2 2" xfId="736" xr:uid="{00000000-0005-0000-0000-0000F8020000}"/>
    <cellStyle name="Notas 3" xfId="737" xr:uid="{00000000-0005-0000-0000-0000F9020000}"/>
    <cellStyle name="Notas 3 2" xfId="738" xr:uid="{00000000-0005-0000-0000-0000FA020000}"/>
    <cellStyle name="Notas 4" xfId="739" xr:uid="{00000000-0005-0000-0000-0000FB020000}"/>
    <cellStyle name="Notas 4 2" xfId="740" xr:uid="{00000000-0005-0000-0000-0000FC020000}"/>
    <cellStyle name="Note" xfId="741" xr:uid="{00000000-0005-0000-0000-0000FD020000}"/>
    <cellStyle name="Note 2" xfId="742" xr:uid="{00000000-0005-0000-0000-0000FE020000}"/>
    <cellStyle name="Nuovo" xfId="743" xr:uid="{00000000-0005-0000-0000-0000FF020000}"/>
    <cellStyle name="Output" xfId="744" xr:uid="{00000000-0005-0000-0000-000000030000}"/>
    <cellStyle name="Output 2" xfId="745" xr:uid="{00000000-0005-0000-0000-000001030000}"/>
    <cellStyle name="per.style" xfId="746" xr:uid="{00000000-0005-0000-0000-000002030000}"/>
    <cellStyle name="per.style 10" xfId="747" xr:uid="{00000000-0005-0000-0000-000003030000}"/>
    <cellStyle name="per.style 11" xfId="748" xr:uid="{00000000-0005-0000-0000-000004030000}"/>
    <cellStyle name="per.style 12" xfId="749" xr:uid="{00000000-0005-0000-0000-000005030000}"/>
    <cellStyle name="per.style 13" xfId="750" xr:uid="{00000000-0005-0000-0000-000006030000}"/>
    <cellStyle name="per.style 14" xfId="751" xr:uid="{00000000-0005-0000-0000-000007030000}"/>
    <cellStyle name="per.style 15" xfId="752" xr:uid="{00000000-0005-0000-0000-000008030000}"/>
    <cellStyle name="per.style 16" xfId="753" xr:uid="{00000000-0005-0000-0000-000009030000}"/>
    <cellStyle name="per.style 17" xfId="754" xr:uid="{00000000-0005-0000-0000-00000A030000}"/>
    <cellStyle name="per.style 18" xfId="755" xr:uid="{00000000-0005-0000-0000-00000B030000}"/>
    <cellStyle name="per.style 19" xfId="756" xr:uid="{00000000-0005-0000-0000-00000C030000}"/>
    <cellStyle name="per.style 2" xfId="757" xr:uid="{00000000-0005-0000-0000-00000D030000}"/>
    <cellStyle name="per.style 3" xfId="758" xr:uid="{00000000-0005-0000-0000-00000E030000}"/>
    <cellStyle name="per.style 4" xfId="759" xr:uid="{00000000-0005-0000-0000-00000F030000}"/>
    <cellStyle name="per.style 5" xfId="760" xr:uid="{00000000-0005-0000-0000-000010030000}"/>
    <cellStyle name="per.style 6" xfId="761" xr:uid="{00000000-0005-0000-0000-000011030000}"/>
    <cellStyle name="per.style 7" xfId="762" xr:uid="{00000000-0005-0000-0000-000012030000}"/>
    <cellStyle name="per.style 8" xfId="763" xr:uid="{00000000-0005-0000-0000-000013030000}"/>
    <cellStyle name="per.style 9" xfId="764" xr:uid="{00000000-0005-0000-0000-000014030000}"/>
    <cellStyle name="per.style_CONV" xfId="765" xr:uid="{00000000-0005-0000-0000-000015030000}"/>
    <cellStyle name="Percent [2]" xfId="766" xr:uid="{00000000-0005-0000-0000-000016030000}"/>
    <cellStyle name="Percent 10" xfId="767" xr:uid="{00000000-0005-0000-0000-000017030000}"/>
    <cellStyle name="Percent 11" xfId="768" xr:uid="{00000000-0005-0000-0000-000018030000}"/>
    <cellStyle name="Percent 12" xfId="769" xr:uid="{00000000-0005-0000-0000-000019030000}"/>
    <cellStyle name="Percent 13" xfId="770" xr:uid="{00000000-0005-0000-0000-00001A030000}"/>
    <cellStyle name="Percent 14" xfId="771" xr:uid="{00000000-0005-0000-0000-00001B030000}"/>
    <cellStyle name="Percent 2" xfId="772" xr:uid="{00000000-0005-0000-0000-00001C030000}"/>
    <cellStyle name="Percent 2 10" xfId="773" xr:uid="{00000000-0005-0000-0000-00001D030000}"/>
    <cellStyle name="Percent 2 11" xfId="774" xr:uid="{00000000-0005-0000-0000-00001E030000}"/>
    <cellStyle name="Percent 2 12" xfId="775" xr:uid="{00000000-0005-0000-0000-00001F030000}"/>
    <cellStyle name="Percent 2 13" xfId="776" xr:uid="{00000000-0005-0000-0000-000020030000}"/>
    <cellStyle name="Percent 2 14" xfId="777" xr:uid="{00000000-0005-0000-0000-000021030000}"/>
    <cellStyle name="Percent 2 15" xfId="778" xr:uid="{00000000-0005-0000-0000-000022030000}"/>
    <cellStyle name="Percent 2 16" xfId="779" xr:uid="{00000000-0005-0000-0000-000023030000}"/>
    <cellStyle name="Percent 2 17" xfId="780" xr:uid="{00000000-0005-0000-0000-000024030000}"/>
    <cellStyle name="Percent 2 18" xfId="781" xr:uid="{00000000-0005-0000-0000-000025030000}"/>
    <cellStyle name="Percent 2 19" xfId="782" xr:uid="{00000000-0005-0000-0000-000026030000}"/>
    <cellStyle name="Percent 2 2" xfId="783" xr:uid="{00000000-0005-0000-0000-000027030000}"/>
    <cellStyle name="Percent 2 2 2" xfId="784" xr:uid="{00000000-0005-0000-0000-000028030000}"/>
    <cellStyle name="Percent 2 2 3" xfId="785" xr:uid="{00000000-0005-0000-0000-000029030000}"/>
    <cellStyle name="Percent 2 2 4" xfId="786" xr:uid="{00000000-0005-0000-0000-00002A030000}"/>
    <cellStyle name="Percent 2 2 5" xfId="787" xr:uid="{00000000-0005-0000-0000-00002B030000}"/>
    <cellStyle name="Percent 2 2 6" xfId="788" xr:uid="{00000000-0005-0000-0000-00002C030000}"/>
    <cellStyle name="Percent 2 2 7" xfId="789" xr:uid="{00000000-0005-0000-0000-00002D030000}"/>
    <cellStyle name="Percent 2 20" xfId="790" xr:uid="{00000000-0005-0000-0000-00002E030000}"/>
    <cellStyle name="Percent 2 21" xfId="791" xr:uid="{00000000-0005-0000-0000-00002F030000}"/>
    <cellStyle name="Percent 2 22" xfId="792" xr:uid="{00000000-0005-0000-0000-000030030000}"/>
    <cellStyle name="Percent 2 23" xfId="793" xr:uid="{00000000-0005-0000-0000-000031030000}"/>
    <cellStyle name="Percent 2 24" xfId="794" xr:uid="{00000000-0005-0000-0000-000032030000}"/>
    <cellStyle name="Percent 2 3" xfId="795" xr:uid="{00000000-0005-0000-0000-000033030000}"/>
    <cellStyle name="Percent 2 3 2" xfId="796" xr:uid="{00000000-0005-0000-0000-000034030000}"/>
    <cellStyle name="Percent 2 3 3" xfId="797" xr:uid="{00000000-0005-0000-0000-000035030000}"/>
    <cellStyle name="Percent 2 3 4" xfId="798" xr:uid="{00000000-0005-0000-0000-000036030000}"/>
    <cellStyle name="Percent 2 3 5" xfId="799" xr:uid="{00000000-0005-0000-0000-000037030000}"/>
    <cellStyle name="Percent 2 3 6" xfId="800" xr:uid="{00000000-0005-0000-0000-000038030000}"/>
    <cellStyle name="Percent 2 3 7" xfId="801" xr:uid="{00000000-0005-0000-0000-000039030000}"/>
    <cellStyle name="Percent 2 4" xfId="802" xr:uid="{00000000-0005-0000-0000-00003A030000}"/>
    <cellStyle name="Percent 2 5" xfId="803" xr:uid="{00000000-0005-0000-0000-00003B030000}"/>
    <cellStyle name="Percent 2 6" xfId="804" xr:uid="{00000000-0005-0000-0000-00003C030000}"/>
    <cellStyle name="Percent 2 7" xfId="805" xr:uid="{00000000-0005-0000-0000-00003D030000}"/>
    <cellStyle name="Percent 2 8" xfId="806" xr:uid="{00000000-0005-0000-0000-00003E030000}"/>
    <cellStyle name="Percent 2 9" xfId="807" xr:uid="{00000000-0005-0000-0000-00003F030000}"/>
    <cellStyle name="Percent 3" xfId="808" xr:uid="{00000000-0005-0000-0000-000040030000}"/>
    <cellStyle name="Percent 4" xfId="809" xr:uid="{00000000-0005-0000-0000-000041030000}"/>
    <cellStyle name="Percent 5" xfId="810" xr:uid="{00000000-0005-0000-0000-000042030000}"/>
    <cellStyle name="Percent 6" xfId="811" xr:uid="{00000000-0005-0000-0000-000043030000}"/>
    <cellStyle name="Percent 7" xfId="812" xr:uid="{00000000-0005-0000-0000-000044030000}"/>
    <cellStyle name="Percent 8" xfId="813" xr:uid="{00000000-0005-0000-0000-000045030000}"/>
    <cellStyle name="Percent 9" xfId="814" xr:uid="{00000000-0005-0000-0000-000046030000}"/>
    <cellStyle name="Porcen - Modelo2" xfId="815" xr:uid="{00000000-0005-0000-0000-000047030000}"/>
    <cellStyle name="Porcen - Modelo2 2" xfId="816" xr:uid="{00000000-0005-0000-0000-000048030000}"/>
    <cellStyle name="Porcentaje" xfId="919" builtinId="5"/>
    <cellStyle name="Porcentaje 2" xfId="817" xr:uid="{00000000-0005-0000-0000-00004A030000}"/>
    <cellStyle name="Porcentaje 2 2" xfId="818" xr:uid="{00000000-0005-0000-0000-00004B030000}"/>
    <cellStyle name="Porcentaje 3" xfId="819" xr:uid="{00000000-0005-0000-0000-00004C030000}"/>
    <cellStyle name="Porcentaje 3 2" xfId="820" xr:uid="{00000000-0005-0000-0000-00004D030000}"/>
    <cellStyle name="Porcentaje 4" xfId="821" xr:uid="{00000000-0005-0000-0000-00004E030000}"/>
    <cellStyle name="Porcentaje 4 2" xfId="912" xr:uid="{00000000-0005-0000-0000-00004F030000}"/>
    <cellStyle name="Porcentaje 5" xfId="822" xr:uid="{00000000-0005-0000-0000-000050030000}"/>
    <cellStyle name="Porcentaje 6" xfId="823" xr:uid="{00000000-0005-0000-0000-000051030000}"/>
    <cellStyle name="Porcentaje 7" xfId="824" xr:uid="{00000000-0005-0000-0000-000052030000}"/>
    <cellStyle name="Porcentaje 8" xfId="899" xr:uid="{00000000-0005-0000-0000-000053030000}"/>
    <cellStyle name="Porcentual_C.2" xfId="825" xr:uid="{00000000-0005-0000-0000-000054030000}"/>
    <cellStyle name="PSChar" xfId="826" xr:uid="{00000000-0005-0000-0000-000055030000}"/>
    <cellStyle name="PSChar 10" xfId="827" xr:uid="{00000000-0005-0000-0000-000056030000}"/>
    <cellStyle name="PSChar 11" xfId="828" xr:uid="{00000000-0005-0000-0000-000057030000}"/>
    <cellStyle name="PSChar 12" xfId="829" xr:uid="{00000000-0005-0000-0000-000058030000}"/>
    <cellStyle name="PSChar 13" xfId="830" xr:uid="{00000000-0005-0000-0000-000059030000}"/>
    <cellStyle name="PSChar 14" xfId="831" xr:uid="{00000000-0005-0000-0000-00005A030000}"/>
    <cellStyle name="PSChar 15" xfId="832" xr:uid="{00000000-0005-0000-0000-00005B030000}"/>
    <cellStyle name="PSChar 2" xfId="833" xr:uid="{00000000-0005-0000-0000-00005C030000}"/>
    <cellStyle name="PSChar 3" xfId="834" xr:uid="{00000000-0005-0000-0000-00005D030000}"/>
    <cellStyle name="PSChar 4" xfId="835" xr:uid="{00000000-0005-0000-0000-00005E030000}"/>
    <cellStyle name="PSChar 5" xfId="836" xr:uid="{00000000-0005-0000-0000-00005F030000}"/>
    <cellStyle name="PSChar 6" xfId="837" xr:uid="{00000000-0005-0000-0000-000060030000}"/>
    <cellStyle name="PSChar 7" xfId="838" xr:uid="{00000000-0005-0000-0000-000061030000}"/>
    <cellStyle name="PSChar 8" xfId="839" xr:uid="{00000000-0005-0000-0000-000062030000}"/>
    <cellStyle name="PSChar 9" xfId="840" xr:uid="{00000000-0005-0000-0000-000063030000}"/>
    <cellStyle name="PSHeading" xfId="841" xr:uid="{00000000-0005-0000-0000-000064030000}"/>
    <cellStyle name="Punto" xfId="842" xr:uid="{00000000-0005-0000-0000-000065030000}"/>
    <cellStyle name="Punto 2" xfId="843" xr:uid="{00000000-0005-0000-0000-000066030000}"/>
    <cellStyle name="Punto0" xfId="844" xr:uid="{00000000-0005-0000-0000-000067030000}"/>
    <cellStyle name="Punto0 2" xfId="845" xr:uid="{00000000-0005-0000-0000-000068030000}"/>
    <cellStyle name="Punto1 - Modelo1" xfId="846" xr:uid="{00000000-0005-0000-0000-000069030000}"/>
    <cellStyle name="Punto1 - Modelo1 2" xfId="847" xr:uid="{00000000-0005-0000-0000-00006A030000}"/>
    <cellStyle name="regstoresfromspecstores" xfId="848" xr:uid="{00000000-0005-0000-0000-00006B030000}"/>
    <cellStyle name="RevList" xfId="849" xr:uid="{00000000-0005-0000-0000-00006C030000}"/>
    <cellStyle name="Salida 2" xfId="850" xr:uid="{00000000-0005-0000-0000-00006D030000}"/>
    <cellStyle name="SHADEDSTORES" xfId="851" xr:uid="{00000000-0005-0000-0000-00006E030000}"/>
    <cellStyle name="SHADEDSTORES 2" xfId="852" xr:uid="{00000000-0005-0000-0000-00006F030000}"/>
    <cellStyle name="SHADEDSTORES 3" xfId="909" xr:uid="{00000000-0005-0000-0000-000070030000}"/>
    <cellStyle name="specstores" xfId="853" xr:uid="{00000000-0005-0000-0000-000071030000}"/>
    <cellStyle name="specstores 10" xfId="854" xr:uid="{00000000-0005-0000-0000-000072030000}"/>
    <cellStyle name="specstores 11" xfId="855" xr:uid="{00000000-0005-0000-0000-000073030000}"/>
    <cellStyle name="specstores 12" xfId="856" xr:uid="{00000000-0005-0000-0000-000074030000}"/>
    <cellStyle name="specstores 13" xfId="857" xr:uid="{00000000-0005-0000-0000-000075030000}"/>
    <cellStyle name="specstores 14" xfId="858" xr:uid="{00000000-0005-0000-0000-000076030000}"/>
    <cellStyle name="specstores 15" xfId="859" xr:uid="{00000000-0005-0000-0000-000077030000}"/>
    <cellStyle name="specstores 2" xfId="860" xr:uid="{00000000-0005-0000-0000-000078030000}"/>
    <cellStyle name="specstores 3" xfId="861" xr:uid="{00000000-0005-0000-0000-000079030000}"/>
    <cellStyle name="specstores 4" xfId="862" xr:uid="{00000000-0005-0000-0000-00007A030000}"/>
    <cellStyle name="specstores 5" xfId="863" xr:uid="{00000000-0005-0000-0000-00007B030000}"/>
    <cellStyle name="specstores 6" xfId="864" xr:uid="{00000000-0005-0000-0000-00007C030000}"/>
    <cellStyle name="specstores 7" xfId="865" xr:uid="{00000000-0005-0000-0000-00007D030000}"/>
    <cellStyle name="specstores 8" xfId="866" xr:uid="{00000000-0005-0000-0000-00007E030000}"/>
    <cellStyle name="specstores 9" xfId="867" xr:uid="{00000000-0005-0000-0000-00007F030000}"/>
    <cellStyle name="specstores_Salida_NIIF_Mensual_v4.3" xfId="868" xr:uid="{00000000-0005-0000-0000-000080030000}"/>
    <cellStyle name="Subtotal" xfId="869" xr:uid="{00000000-0005-0000-0000-000081030000}"/>
    <cellStyle name="Table Heading" xfId="870" xr:uid="{00000000-0005-0000-0000-000082030000}"/>
    <cellStyle name="Table Heading 2" xfId="871" xr:uid="{00000000-0005-0000-0000-000083030000}"/>
    <cellStyle name="Table Title" xfId="872" xr:uid="{00000000-0005-0000-0000-000084030000}"/>
    <cellStyle name="Table Title 2" xfId="873" xr:uid="{00000000-0005-0000-0000-000085030000}"/>
    <cellStyle name="Table Units" xfId="874" xr:uid="{00000000-0005-0000-0000-000086030000}"/>
    <cellStyle name="Table Units 2" xfId="875" xr:uid="{00000000-0005-0000-0000-000087030000}"/>
    <cellStyle name="Texto de advertencia 2" xfId="876" xr:uid="{00000000-0005-0000-0000-000088030000}"/>
    <cellStyle name="Texto explicativo 2" xfId="877" xr:uid="{00000000-0005-0000-0000-000089030000}"/>
    <cellStyle name="Title" xfId="878" xr:uid="{00000000-0005-0000-0000-00008A030000}"/>
    <cellStyle name="Title 2" xfId="879" xr:uid="{00000000-0005-0000-0000-00008B030000}"/>
    <cellStyle name="Título 1 2" xfId="880" xr:uid="{00000000-0005-0000-0000-00008C030000}"/>
    <cellStyle name="Título 1 2 2" xfId="881" xr:uid="{00000000-0005-0000-0000-00008D030000}"/>
    <cellStyle name="Título 2 2" xfId="882" xr:uid="{00000000-0005-0000-0000-00008E030000}"/>
    <cellStyle name="Título 2 2 2" xfId="883" xr:uid="{00000000-0005-0000-0000-00008F030000}"/>
    <cellStyle name="Título 3 2" xfId="884" xr:uid="{00000000-0005-0000-0000-000090030000}"/>
    <cellStyle name="Total 2" xfId="885" xr:uid="{00000000-0005-0000-0000-000091030000}"/>
    <cellStyle name="Total 2 2" xfId="886" xr:uid="{00000000-0005-0000-0000-000092030000}"/>
    <cellStyle name="Total 3" xfId="887" xr:uid="{00000000-0005-0000-0000-000093030000}"/>
    <cellStyle name="Total 3 2" xfId="888" xr:uid="{00000000-0005-0000-0000-000094030000}"/>
    <cellStyle name="Total 4" xfId="889" xr:uid="{00000000-0005-0000-0000-000095030000}"/>
    <cellStyle name="Warning Text" xfId="890" xr:uid="{00000000-0005-0000-0000-000096030000}"/>
    <cellStyle name="Warning Text 2" xfId="891" xr:uid="{00000000-0005-0000-0000-000097030000}"/>
  </cellStyles>
  <dxfs count="0"/>
  <tableStyles count="0" defaultTableStyle="TableStyleMedium2" defaultPivotStyle="PivotStyleMedium9"/>
  <colors>
    <mruColors>
      <color rgb="FFD81E05"/>
      <color rgb="FFEC5A5A"/>
      <color rgb="FF617380"/>
      <color rgb="FFFF0022"/>
      <color rgb="FFED0022"/>
      <color rgb="FF3E4A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39006011345356"/>
          <c:y val="0.19739796505285706"/>
          <c:w val="0.36948220182154651"/>
          <c:h val="0.605876356135583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ED0022"/>
              </a:solidFill>
            </c:spPr>
            <c:extLst>
              <c:ext xmlns:c16="http://schemas.microsoft.com/office/drawing/2014/chart" uri="{C3380CC4-5D6E-409C-BE32-E72D297353CC}">
                <c16:uniqueId val="{00000001-424C-4DFC-A374-D3B0F23D8A0B}"/>
              </c:ext>
            </c:extLst>
          </c:dPt>
          <c:dLbls>
            <c:dLbl>
              <c:idx val="0"/>
              <c:layout>
                <c:manualLayout>
                  <c:x val="6.8503429313264683E-2"/>
                  <c:y val="-0.114491173197690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4C-4DFC-A374-D3B0F23D8A0B}"/>
                </c:ext>
              </c:extLst>
            </c:dLbl>
            <c:dLbl>
              <c:idx val="1"/>
              <c:layout>
                <c:manualLayout>
                  <c:x val="9.0522292414478206E-2"/>
                  <c:y val="9.5756253947159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4C-4DFC-A374-D3B0F23D8A0B}"/>
                </c:ext>
              </c:extLst>
            </c:dLbl>
            <c:dLbl>
              <c:idx val="2"/>
              <c:layout>
                <c:manualLayout>
                  <c:x val="-9.5415587150097445E-2"/>
                  <c:y val="0.149879354004248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4C-4DFC-A374-D3B0F23D8A0B}"/>
                </c:ext>
              </c:extLst>
            </c:dLbl>
            <c:dLbl>
              <c:idx val="3"/>
              <c:layout>
                <c:manualLayout>
                  <c:x val="-0.14801633833758976"/>
                  <c:y val="8.53479654746417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4C-4DFC-A374-D3B0F23D8A0B}"/>
                </c:ext>
              </c:extLst>
            </c:dLbl>
            <c:dLbl>
              <c:idx val="4"/>
              <c:layout>
                <c:manualLayout>
                  <c:x val="-0.18226814931512947"/>
                  <c:y val="1.2489946167020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4C-4DFC-A374-D3B0F23D8A0B}"/>
                </c:ext>
              </c:extLst>
            </c:dLbl>
            <c:dLbl>
              <c:idx val="5"/>
              <c:layout>
                <c:manualLayout>
                  <c:x val="-0.18838443061147786"/>
                  <c:y val="-1.45716038615241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4C-4DFC-A374-D3B0F23D8A0B}"/>
                </c:ext>
              </c:extLst>
            </c:dLbl>
            <c:dLbl>
              <c:idx val="6"/>
              <c:layout>
                <c:manualLayout>
                  <c:x val="-0.1113180726340551"/>
                  <c:y val="-0.102001227030669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4C-4DFC-A374-D3B0F23D8A0B}"/>
                </c:ext>
              </c:extLst>
            </c:dLbl>
            <c:dLbl>
              <c:idx val="7"/>
              <c:layout>
                <c:manualLayout>
                  <c:x val="-5.6270674078753129E-2"/>
                  <c:y val="-0.147797696309745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4C-4DFC-A374-D3B0F23D8A0B}"/>
                </c:ext>
              </c:extLst>
            </c:dLbl>
            <c:numFmt formatCode="0.0%" sourceLinked="0"/>
            <c:spPr>
              <a:ln w="9525">
                <a:solidFill>
                  <a:srgbClr val="3E4A52"/>
                </a:solidFill>
                <a:prstDash val="sysDot"/>
              </a:ln>
            </c:spPr>
            <c:txPr>
              <a:bodyPr/>
              <a:lstStyle/>
              <a:p>
                <a:pPr>
                  <a:defRPr sz="1800">
                    <a:solidFill>
                      <a:srgbClr val="3E4A52"/>
                    </a:solidFill>
                    <a:latin typeface="Trebuchet MS" panose="020B0603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(#¡REF!$O$11:$O$15;#¡REF!#¡REF!)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('Principales Magnitudes'!#REF!,'Principales Magnitudes'!#REF!)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424C-4DFC-A374-D3B0F23D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28223</xdr:rowOff>
    </xdr:from>
    <xdr:to>
      <xdr:col>1</xdr:col>
      <xdr:colOff>1648802</xdr:colOff>
      <xdr:row>3</xdr:row>
      <xdr:rowOff>21026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62000" y="211667"/>
          <a:ext cx="1715830" cy="359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126994</xdr:colOff>
      <xdr:row>2</xdr:row>
      <xdr:rowOff>177800</xdr:rowOff>
    </xdr:from>
    <xdr:to>
      <xdr:col>1</xdr:col>
      <xdr:colOff>2444486</xdr:colOff>
      <xdr:row>2</xdr:row>
      <xdr:rowOff>661317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876294" y="1003300"/>
          <a:ext cx="2317492" cy="483517"/>
        </a:xfrm>
        <a:prstGeom prst="rect">
          <a:avLst/>
        </a:prstGeom>
      </xdr:spPr>
    </xdr:pic>
    <xdr:clientData/>
  </xdr:twoCellAnchor>
  <xdr:twoCellAnchor>
    <xdr:from>
      <xdr:col>4</xdr:col>
      <xdr:colOff>174625</xdr:colOff>
      <xdr:row>1</xdr:row>
      <xdr:rowOff>114301</xdr:rowOff>
    </xdr:from>
    <xdr:to>
      <xdr:col>4</xdr:col>
      <xdr:colOff>2152650</xdr:colOff>
      <xdr:row>1</xdr:row>
      <xdr:rowOff>574675</xdr:rowOff>
    </xdr:to>
    <xdr:sp macro="" textlink="">
      <xdr:nvSpPr>
        <xdr:cNvPr id="6" name="5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537825" y="304801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2</xdr:row>
      <xdr:rowOff>266700</xdr:rowOff>
    </xdr:from>
    <xdr:to>
      <xdr:col>1</xdr:col>
      <xdr:colOff>2342892</xdr:colOff>
      <xdr:row>2</xdr:row>
      <xdr:rowOff>750217</xdr:rowOff>
    </xdr:to>
    <xdr:pic>
      <xdr:nvPicPr>
        <xdr:cNvPr id="5" name="85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74700" y="1092200"/>
          <a:ext cx="2317492" cy="483517"/>
        </a:xfrm>
        <a:prstGeom prst="rect">
          <a:avLst/>
        </a:prstGeom>
      </xdr:spPr>
    </xdr:pic>
    <xdr:clientData/>
  </xdr:twoCellAnchor>
  <xdr:twoCellAnchor>
    <xdr:from>
      <xdr:col>3</xdr:col>
      <xdr:colOff>882650</xdr:colOff>
      <xdr:row>1</xdr:row>
      <xdr:rowOff>95250</xdr:rowOff>
    </xdr:from>
    <xdr:to>
      <xdr:col>4</xdr:col>
      <xdr:colOff>1470025</xdr:colOff>
      <xdr:row>1</xdr:row>
      <xdr:rowOff>555624</xdr:rowOff>
    </xdr:to>
    <xdr:sp macro="" textlink="">
      <xdr:nvSpPr>
        <xdr:cNvPr id="8" name="7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902700" y="285750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474428</xdr:colOff>
      <xdr:row>1</xdr:row>
      <xdr:rowOff>83909</xdr:rowOff>
    </xdr:from>
    <xdr:to>
      <xdr:col>22</xdr:col>
      <xdr:colOff>331553</xdr:colOff>
      <xdr:row>1</xdr:row>
      <xdr:rowOff>544283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871285" y="274409"/>
          <a:ext cx="2306411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16384</xdr:col>
      <xdr:colOff>763146</xdr:colOff>
      <xdr:row>16</xdr:row>
      <xdr:rowOff>109004</xdr:rowOff>
    </xdr:from>
    <xdr:to>
      <xdr:col>16384</xdr:col>
      <xdr:colOff>766185</xdr:colOff>
      <xdr:row>16</xdr:row>
      <xdr:rowOff>109689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631825</xdr:colOff>
      <xdr:row>1</xdr:row>
      <xdr:rowOff>88900</xdr:rowOff>
    </xdr:from>
    <xdr:to>
      <xdr:col>11</xdr:col>
      <xdr:colOff>444500</xdr:colOff>
      <xdr:row>1</xdr:row>
      <xdr:rowOff>549274</xdr:rowOff>
    </xdr:to>
    <xdr:sp macro="" textlink="">
      <xdr:nvSpPr>
        <xdr:cNvPr id="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411325" y="279400"/>
          <a:ext cx="17811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86632</xdr:rowOff>
    </xdr:from>
    <xdr:to>
      <xdr:col>19</xdr:col>
      <xdr:colOff>485550</xdr:colOff>
      <xdr:row>1</xdr:row>
      <xdr:rowOff>547006</xdr:rowOff>
    </xdr:to>
    <xdr:sp macro="" textlink="">
      <xdr:nvSpPr>
        <xdr:cNvPr id="3" name="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1520604" y="290739"/>
          <a:ext cx="18793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279852</xdr:colOff>
      <xdr:row>1</xdr:row>
      <xdr:rowOff>88900</xdr:rowOff>
    </xdr:from>
    <xdr:to>
      <xdr:col>13</xdr:col>
      <xdr:colOff>857477</xdr:colOff>
      <xdr:row>1</xdr:row>
      <xdr:rowOff>549274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D22CE-3A0E-4F48-96D2-C2DCB11418B4}"/>
            </a:ext>
          </a:extLst>
        </xdr:cNvPr>
        <xdr:cNvSpPr/>
      </xdr:nvSpPr>
      <xdr:spPr>
        <a:xfrm>
          <a:off x="12386127" y="288925"/>
          <a:ext cx="20254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</xdr:colOff>
      <xdr:row>1</xdr:row>
      <xdr:rowOff>11932</xdr:rowOff>
    </xdr:from>
    <xdr:to>
      <xdr:col>13</xdr:col>
      <xdr:colOff>2031888</xdr:colOff>
      <xdr:row>3</xdr:row>
      <xdr:rowOff>31775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ECD5FF-8345-4324-B9DD-092A02C953FA}"/>
            </a:ext>
          </a:extLst>
        </xdr:cNvPr>
        <xdr:cNvSpPr/>
      </xdr:nvSpPr>
      <xdr:spPr>
        <a:xfrm>
          <a:off x="12489656" y="202432"/>
          <a:ext cx="2019982" cy="457993"/>
        </a:xfrm>
        <a:prstGeom prst="roundRect">
          <a:avLst/>
        </a:prstGeom>
        <a:solidFill>
          <a:srgbClr val="D81E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chemeClr val="bg1"/>
              </a:solidFill>
            </a:rPr>
            <a:t>INDEX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000a10201\BOLSA1\a)%20Publicaciones%20RI%20y%20Elaboraci&#243;n%20de%20Infomes\Presentaciones\a)%20Resultados\2017\Marzo%202017\Ficheros%20de%20trabajo\a)%20Cuadros%20presentaci&#243;n\2_Rdos_Datos_AreasRegionales_03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esFinancieros\Modelo%20Informe%20Financiero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Financieros/Modelo%20Informe%20Financiero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.mapfre.net\MAV_Departamentos\Dep_Area_Economica\ZZZ_Area_Economica_Comun\CONTROL%20DE%20GESTION\AVANCES%20DIA%208%20A&#209;O%202009\200903_Marzo\BALANCE%20Consolid_Agregado%20UNIVIDA_03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.datos países"/>
      <sheetName val="inputPG actual"/>
      <sheetName val="DATOS"/>
      <sheetName val="Output1.cuadros resumen"/>
      <sheetName val="Ouput2.cuadros por region"/>
      <sheetName val="Ouput3.PyG actual"/>
      <sheetName val="Ratios Gestión"/>
      <sheetName val="Output4.PyG anterior"/>
      <sheetName val="Output5.PyG comparativa"/>
      <sheetName val="Output6.Keyhiglights"/>
      <sheetName val="tablas trad"/>
      <sheetName val="Cuadros perfidas"/>
    </sheetNames>
    <sheetDataSet>
      <sheetData sheetId="0"/>
      <sheetData sheetId="1"/>
      <sheetData sheetId="2"/>
      <sheetData sheetId="3">
        <row r="6">
          <cell r="E6" t="str">
            <v>3M 2016</v>
          </cell>
          <cell r="G6" t="str">
            <v>3M 2017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BMV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TABLA DETERIOROS"/>
      <sheetName val="PyG unidades de negocios1 Trime"/>
      <sheetName val="Estado Ingr Gtos Reconoc2"/>
      <sheetName val="Hoja4"/>
      <sheetName val="Hoja5"/>
      <sheetName val="DETALLE SINIESTROS  COVID"/>
      <sheetName val="ratios"/>
      <sheetName val="ratios (2)"/>
      <sheetName val="Beneficio Bankia"/>
      <sheetName val="Datos Peru"/>
      <sheetName val="Plusv. Latentes por Region"/>
      <sheetName val="Hoja6"/>
      <sheetName val="Hoja7"/>
      <sheetName val="Evolucion RAT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">
          <cell r="A1">
            <v>0</v>
          </cell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 and consolidation adjustments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y gastos financieros</v>
          </cell>
          <cell r="C57" t="str">
            <v>Earnings before tax and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y gastos financieros / gastos financieros</v>
          </cell>
          <cell r="C60" t="str">
            <v>Earnings before tax and financial expenses / financial expenses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Inmuebles**</v>
          </cell>
          <cell r="C130" t="str">
            <v>Real Estate**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 assets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(euros)</v>
          </cell>
          <cell r="C180" t="str">
            <v>Earnings per share (euros)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
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SEPTIEMBRE</v>
          </cell>
          <cell r="C464" t="str">
            <v>SEPTEMBER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</v>
          </cell>
          <cell r="C489" t="str">
            <v>4. Other revenues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y deterioros</v>
          </cell>
          <cell r="C494" t="str">
            <v>5. Other expenses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Gains allocated to provisions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BELGICA</v>
          </cell>
          <cell r="C527" t="str">
            <v>UNITED KINGDOM, BELGIUM AND FRANCE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Plusv. Latentes por Region"/>
      <sheetName val="Resumen Comparativa Años"/>
      <sheetName val="Inversiones y Plusvalías"/>
      <sheetName val="Estado de Inmuebles"/>
      <sheetName val="4. Evolución del patrimonio"/>
      <sheetName val="Hoja6"/>
      <sheetName val="Hoja7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PyG unidades de negocios1 Trime"/>
      <sheetName val="Hoja4"/>
      <sheetName val="Hoja5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Estado Ingr Gtos Reconoc2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DETALLE SINIESTROS  COVID"/>
      <sheetName val="Evolucion RATIOS"/>
      <sheetName val="ratios"/>
      <sheetName val="ratios (2)"/>
      <sheetName val="TABLA DETERIOROS"/>
      <sheetName val="BMV"/>
      <sheetName val="Beneficio Bankia"/>
      <sheetName val="Datos Pe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"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 and consolidation adjustments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3 meses)</v>
          </cell>
          <cell r="C180" t="str">
            <v>Earnings per share (euros / 3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DICIEMBRE</v>
          </cell>
          <cell r="C464" t="str">
            <v>DECEMBER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</v>
          </cell>
          <cell r="C489" t="str">
            <v>4. Other revenues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y deterioro</v>
          </cell>
          <cell r="C494" t="str">
            <v>5. Other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EXPORT TREB"/>
      <sheetName val="ACTIVO FORMULAS"/>
      <sheetName val="PASIVO EXPORT TREB"/>
      <sheetName val="PASIVO FORMULAS"/>
      <sheetName val="PyG"/>
      <sheetName val="PyG Unidad V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/>
  </sheetPr>
  <dimension ref="A1:O38"/>
  <sheetViews>
    <sheetView showRowColHeaders="0" tabSelected="1" zoomScale="70" zoomScaleNormal="70" workbookViewId="0"/>
  </sheetViews>
  <sheetFormatPr baseColWidth="10" defaultColWidth="0" defaultRowHeight="14.5" zeroHeight="1"/>
  <cols>
    <col min="1" max="1" width="10.81640625" style="26" customWidth="1"/>
    <col min="2" max="2" width="43.54296875" style="26" customWidth="1"/>
    <col min="3" max="3" width="34.54296875" style="26" customWidth="1"/>
    <col min="4" max="4" width="2" style="26" customWidth="1"/>
    <col min="5" max="5" width="10.81640625" style="26" customWidth="1"/>
    <col min="6" max="14" width="10.81640625" style="26" hidden="1" customWidth="1"/>
    <col min="15" max="15" width="0" style="26" hidden="1" customWidth="1"/>
    <col min="16" max="16384" width="10.81640625" style="26" hidden="1"/>
  </cols>
  <sheetData>
    <row r="1" spans="2:6"/>
    <row r="2" spans="2:6"/>
    <row r="3" spans="2:6"/>
    <row r="4" spans="2:6">
      <c r="C4" s="33"/>
      <c r="D4" s="33"/>
      <c r="E4" s="33"/>
      <c r="F4" s="33"/>
    </row>
    <row r="5" spans="2:6" ht="25" customHeight="1">
      <c r="B5" s="117" t="s">
        <v>241</v>
      </c>
      <c r="C5" s="33"/>
      <c r="D5" s="33"/>
      <c r="E5" s="33"/>
      <c r="F5" s="33"/>
    </row>
    <row r="6" spans="2:6">
      <c r="C6" s="33"/>
      <c r="D6" s="33"/>
      <c r="E6" s="33"/>
      <c r="F6" s="33"/>
    </row>
    <row r="7" spans="2:6" ht="25" customHeight="1">
      <c r="B7" s="37" t="s">
        <v>133</v>
      </c>
      <c r="C7" s="33"/>
      <c r="D7" s="34"/>
      <c r="E7" s="33"/>
      <c r="F7" s="33"/>
    </row>
    <row r="8" spans="2:6">
      <c r="B8" s="35"/>
      <c r="C8" s="33"/>
      <c r="D8" s="33"/>
      <c r="E8" s="33"/>
      <c r="F8" s="33"/>
    </row>
    <row r="9" spans="2:6" ht="25" customHeight="1">
      <c r="B9" s="37" t="s">
        <v>134</v>
      </c>
      <c r="C9" s="33"/>
      <c r="D9" s="34"/>
      <c r="E9" s="33"/>
      <c r="F9" s="33"/>
    </row>
    <row r="10" spans="2:6">
      <c r="B10" s="35"/>
      <c r="C10" s="33"/>
      <c r="D10" s="33"/>
      <c r="E10" s="33"/>
      <c r="F10" s="33"/>
    </row>
    <row r="11" spans="2:6" ht="25" customHeight="1">
      <c r="B11" s="37" t="s">
        <v>135</v>
      </c>
      <c r="C11" s="33"/>
      <c r="D11" s="34"/>
      <c r="E11" s="34"/>
    </row>
    <row r="12" spans="2:6">
      <c r="B12" s="35"/>
      <c r="C12" s="33"/>
      <c r="D12" s="33"/>
      <c r="E12" s="33"/>
      <c r="F12" s="33"/>
    </row>
    <row r="13" spans="2:6" ht="28.5" customHeight="1">
      <c r="B13" s="37" t="s">
        <v>223</v>
      </c>
      <c r="C13" s="33"/>
      <c r="D13" s="34"/>
      <c r="E13" s="34"/>
    </row>
    <row r="14" spans="2:6">
      <c r="B14" s="35"/>
      <c r="C14" s="33"/>
      <c r="D14" s="33"/>
      <c r="E14" s="33"/>
      <c r="F14" s="33"/>
    </row>
    <row r="15" spans="2:6" ht="25" customHeight="1">
      <c r="B15" s="37" t="s">
        <v>144</v>
      </c>
    </row>
    <row r="16" spans="2:6">
      <c r="B16" s="28"/>
    </row>
    <row r="17" spans="2:2" ht="24.75" customHeight="1">
      <c r="B17" s="37" t="s">
        <v>152</v>
      </c>
    </row>
    <row r="18" spans="2:2"/>
    <row r="19" spans="2:2" ht="24.75" customHeight="1">
      <c r="B19" s="37" t="s">
        <v>205</v>
      </c>
    </row>
    <row r="20" spans="2:2"/>
    <row r="21" spans="2:2" ht="24.75" customHeight="1">
      <c r="B21" s="37" t="s">
        <v>216</v>
      </c>
    </row>
    <row r="22" spans="2:2"/>
    <row r="23" spans="2:2"/>
    <row r="24" spans="2:2"/>
    <row r="25" spans="2:2"/>
    <row r="26" spans="2:2"/>
    <row r="27" spans="2:2"/>
    <row r="28" spans="2:2"/>
    <row r="29" spans="2:2"/>
    <row r="30" spans="2:2" hidden="1"/>
    <row r="31" spans="2:2" hidden="1"/>
    <row r="32" spans="2:2" hidden="1"/>
    <row r="33"/>
    <row r="34"/>
    <row r="35"/>
    <row r="36"/>
    <row r="37" hidden="1"/>
    <row r="38" hidden="1"/>
  </sheetData>
  <hyperlinks>
    <hyperlink ref="B7" location="'03M 2022_BS'!A1" display="Consolidated Balance Sheet " xr:uid="{00000000-0004-0000-0000-000000000000}"/>
    <hyperlink ref="B9" location="'03M 2022_Con P&amp;L'!A1" display="Consolidated Profit &amp; Loss" xr:uid="{00000000-0004-0000-0000-000001000000}"/>
    <hyperlink ref="B11" location="'03M 2022_P&amp;L by BU'!A1" display="Profit &amp; Loss by Business Unit" xr:uid="{00000000-0004-0000-0000-000002000000}"/>
    <hyperlink ref="B15" location="'Quarterly standalone'!A1" display="Quarterly standalone figures" xr:uid="{00000000-0004-0000-0000-000003000000}"/>
    <hyperlink ref="B17" location="'Prem &amp; Attr. Result by Country'!A1" display="Premiums and attributable result by Country" xr:uid="{00000000-0004-0000-0000-000004000000}"/>
    <hyperlink ref="B19" location="'Regional Data by Segments'!A1" display="Regional Data by Segments" xr:uid="{95E3CB65-4B6B-4C65-895F-6FE43321DD56}"/>
    <hyperlink ref="B21" location="'Consensus vs Current'!A1" display="Consensus vs Actual" xr:uid="{FFB3335F-5D0B-4349-9F04-F15DBB097570}"/>
    <hyperlink ref="B13" location="'2Q 2022_P&amp;L by BU'!A1" display="'2Q 2022_P&amp;L by BU'!A1" xr:uid="{21DA7E61-9C99-440F-BF9F-A190DE98007C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D81E05"/>
  </sheetPr>
  <dimension ref="A1:F76"/>
  <sheetViews>
    <sheetView showGridLines="0" showRowColHeaders="0" zoomScale="70" zoomScaleNormal="70" workbookViewId="0"/>
  </sheetViews>
  <sheetFormatPr baseColWidth="10" defaultColWidth="0" defaultRowHeight="14.5" zeroHeight="1"/>
  <cols>
    <col min="1" max="1" width="10.54296875" customWidth="1"/>
    <col min="2" max="2" width="82.1796875" customWidth="1"/>
    <col min="3" max="4" width="20.81640625" customWidth="1"/>
    <col min="5" max="5" width="35.7265625" customWidth="1"/>
    <col min="6" max="6" width="0" hidden="1" customWidth="1"/>
    <col min="7" max="16384" width="10.81640625" hidden="1"/>
  </cols>
  <sheetData>
    <row r="1" spans="1:5"/>
    <row r="2" spans="1:5" s="120" customFormat="1" ht="50.15" customHeight="1">
      <c r="A2" s="27"/>
      <c r="B2" s="118" t="str">
        <f>+CONCATENATE("Consolidated balance sheet - "&amp;Index!$B$5)</f>
        <v>Consolidated balance sheet - 03M 2022</v>
      </c>
      <c r="C2" s="119"/>
      <c r="D2" s="119"/>
      <c r="E2" s="119"/>
    </row>
    <row r="3" spans="1:5" ht="68.5" customHeight="1"/>
    <row r="4" spans="1:5" ht="36.75" customHeight="1">
      <c r="B4" s="4"/>
      <c r="C4" s="5" t="s">
        <v>236</v>
      </c>
      <c r="D4" s="5" t="s">
        <v>244</v>
      </c>
    </row>
    <row r="5" spans="1:5" ht="15.5">
      <c r="B5" s="6" t="s">
        <v>14</v>
      </c>
      <c r="C5" s="7">
        <v>2911.3427305599698</v>
      </c>
      <c r="D5" s="8">
        <v>3016.2745108850399</v>
      </c>
    </row>
    <row r="6" spans="1:5" ht="15.5">
      <c r="B6" s="9" t="s">
        <v>15</v>
      </c>
      <c r="C6" s="10">
        <v>1472.53718778437</v>
      </c>
      <c r="D6" s="87">
        <v>1500.31861444267</v>
      </c>
    </row>
    <row r="7" spans="1:5" ht="15.5">
      <c r="B7" s="9" t="s">
        <v>16</v>
      </c>
      <c r="C7" s="10">
        <v>1438.8055427756001</v>
      </c>
      <c r="D7" s="87">
        <v>1515.95589644237</v>
      </c>
    </row>
    <row r="8" spans="1:5" ht="15.5">
      <c r="B8" s="6" t="s">
        <v>17</v>
      </c>
      <c r="C8" s="7">
        <v>1295.07169769915</v>
      </c>
      <c r="D8" s="8">
        <v>1323.2425197050002</v>
      </c>
    </row>
    <row r="9" spans="1:5" ht="15.5">
      <c r="B9" s="9" t="s">
        <v>148</v>
      </c>
      <c r="C9" s="10">
        <v>1071.8192451012301</v>
      </c>
      <c r="D9" s="87">
        <v>1101.95326048269</v>
      </c>
    </row>
    <row r="10" spans="1:5" ht="15.5">
      <c r="B10" s="9" t="s">
        <v>18</v>
      </c>
      <c r="C10" s="10">
        <v>223.252452597922</v>
      </c>
      <c r="D10" s="87">
        <v>221.28925922231301</v>
      </c>
    </row>
    <row r="11" spans="1:5" ht="15.5">
      <c r="B11" s="6" t="s">
        <v>19</v>
      </c>
      <c r="C11" s="7">
        <v>39242.958127183803</v>
      </c>
      <c r="D11" s="8">
        <v>38456.741548648002</v>
      </c>
    </row>
    <row r="12" spans="1:5" ht="15.5">
      <c r="B12" s="9" t="s">
        <v>149</v>
      </c>
      <c r="C12" s="10">
        <v>1260.0622204776198</v>
      </c>
      <c r="D12" s="87">
        <v>1267.7289791815899</v>
      </c>
    </row>
    <row r="13" spans="1:5" ht="15.5">
      <c r="B13" s="9" t="s">
        <v>12</v>
      </c>
      <c r="C13" s="10"/>
      <c r="D13" s="87"/>
    </row>
    <row r="14" spans="1:5" ht="15.5">
      <c r="B14" s="11" t="s">
        <v>40</v>
      </c>
      <c r="C14" s="10">
        <v>1527.7931305248401</v>
      </c>
      <c r="D14" s="87">
        <v>1666.47234160377</v>
      </c>
    </row>
    <row r="15" spans="1:5" ht="15.5">
      <c r="B15" s="11" t="s">
        <v>39</v>
      </c>
      <c r="C15" s="10">
        <v>28961.488733720802</v>
      </c>
      <c r="D15" s="87">
        <v>28066.050912192099</v>
      </c>
    </row>
    <row r="16" spans="1:5" ht="15.5">
      <c r="B16" s="11" t="s">
        <v>38</v>
      </c>
      <c r="C16" s="10">
        <v>5754.0121802762005</v>
      </c>
      <c r="D16" s="87">
        <v>5650.80655130984</v>
      </c>
    </row>
    <row r="17" spans="2:4" ht="15.5">
      <c r="B17" s="9" t="s">
        <v>20</v>
      </c>
      <c r="C17" s="10">
        <v>656.99419970795896</v>
      </c>
      <c r="D17" s="87">
        <v>665.49250390526606</v>
      </c>
    </row>
    <row r="18" spans="2:4" ht="15.5">
      <c r="B18" s="9" t="s">
        <v>21</v>
      </c>
      <c r="C18" s="10">
        <v>835.023135657171</v>
      </c>
      <c r="D18" s="87">
        <v>852.00576684853002</v>
      </c>
    </row>
    <row r="19" spans="2:4" ht="15.5">
      <c r="B19" s="9" t="s">
        <v>22</v>
      </c>
      <c r="C19" s="10">
        <v>247.58452681930598</v>
      </c>
      <c r="D19" s="87">
        <v>288.18449360685105</v>
      </c>
    </row>
    <row r="20" spans="2:4" ht="31">
      <c r="B20" s="6" t="s">
        <v>23</v>
      </c>
      <c r="C20" s="7">
        <v>2957.2624252527598</v>
      </c>
      <c r="D20" s="8">
        <v>2988.17272258705</v>
      </c>
    </row>
    <row r="21" spans="2:4" ht="15.5">
      <c r="B21" s="6" t="s">
        <v>24</v>
      </c>
      <c r="C21" s="7">
        <v>54.038408886899198</v>
      </c>
      <c r="D21" s="8">
        <v>54.047345894383398</v>
      </c>
    </row>
    <row r="22" spans="2:4" ht="15.5">
      <c r="B22" s="6" t="s">
        <v>25</v>
      </c>
      <c r="C22" s="7">
        <v>6084.6892821070196</v>
      </c>
      <c r="D22" s="8">
        <v>5976.6431735481901</v>
      </c>
    </row>
    <row r="23" spans="2:4" ht="15.5">
      <c r="B23" s="6" t="s">
        <v>26</v>
      </c>
      <c r="C23" s="7">
        <v>299.60613121256097</v>
      </c>
      <c r="D23" s="8">
        <v>373.92662160747597</v>
      </c>
    </row>
    <row r="24" spans="2:4" ht="15.5">
      <c r="B24" s="6" t="s">
        <v>27</v>
      </c>
      <c r="C24" s="7">
        <v>5594.7035898574495</v>
      </c>
      <c r="D24" s="8">
        <v>7225.1745295854307</v>
      </c>
    </row>
    <row r="25" spans="2:4" ht="15.5">
      <c r="B25" s="9" t="s">
        <v>28</v>
      </c>
      <c r="C25" s="10">
        <v>3891.9583224674702</v>
      </c>
      <c r="D25" s="87">
        <v>5223.37573885865</v>
      </c>
    </row>
    <row r="26" spans="2:4" ht="15.5">
      <c r="B26" s="9" t="s">
        <v>29</v>
      </c>
      <c r="C26" s="10">
        <v>791.72515796546804</v>
      </c>
      <c r="D26" s="87">
        <v>961.49982641820509</v>
      </c>
    </row>
    <row r="27" spans="2:4" ht="15.5">
      <c r="B27" s="9" t="s">
        <v>13</v>
      </c>
      <c r="C27" s="10"/>
      <c r="D27" s="87"/>
    </row>
    <row r="28" spans="2:4" ht="15.5">
      <c r="B28" s="11" t="s">
        <v>36</v>
      </c>
      <c r="C28" s="10">
        <v>191.44315753721099</v>
      </c>
      <c r="D28" s="87">
        <v>154.27330538852001</v>
      </c>
    </row>
    <row r="29" spans="2:4" ht="15.5">
      <c r="B29" s="11" t="s">
        <v>37</v>
      </c>
      <c r="C29" s="10">
        <v>173.70729539839002</v>
      </c>
      <c r="D29" s="87">
        <v>184.31634689007001</v>
      </c>
    </row>
    <row r="30" spans="2:4" ht="15.5">
      <c r="B30" s="9" t="s">
        <v>30</v>
      </c>
      <c r="C30" s="10">
        <v>545.869656488906</v>
      </c>
      <c r="D30" s="87">
        <v>701.70931202998702</v>
      </c>
    </row>
    <row r="31" spans="2:4" ht="15.5">
      <c r="B31" s="9" t="s">
        <v>31</v>
      </c>
      <c r="C31" s="10">
        <v>0</v>
      </c>
      <c r="D31" s="87">
        <v>0</v>
      </c>
    </row>
    <row r="32" spans="2:4" ht="15.5">
      <c r="B32" s="6" t="s">
        <v>32</v>
      </c>
      <c r="C32" s="7">
        <v>2887.69247279615</v>
      </c>
      <c r="D32" s="8">
        <v>2433.0376435844696</v>
      </c>
    </row>
    <row r="33" spans="2:4" ht="15.5">
      <c r="B33" s="6" t="s">
        <v>33</v>
      </c>
      <c r="C33" s="7">
        <v>1902.48544872246</v>
      </c>
      <c r="D33" s="8">
        <v>2172.96052346947</v>
      </c>
    </row>
    <row r="34" spans="2:4" ht="15.5">
      <c r="B34" s="6" t="s">
        <v>34</v>
      </c>
      <c r="C34" s="7">
        <v>247.32833230327299</v>
      </c>
      <c r="D34" s="8">
        <v>258.52386474040497</v>
      </c>
    </row>
    <row r="35" spans="2:4" ht="31">
      <c r="B35" s="6" t="s">
        <v>35</v>
      </c>
      <c r="C35" s="7">
        <v>377.11310294886601</v>
      </c>
      <c r="D35" s="8">
        <v>365.040540744471</v>
      </c>
    </row>
    <row r="36" spans="2:4" ht="15.5">
      <c r="B36" s="6" t="s">
        <v>11</v>
      </c>
      <c r="C36" s="7">
        <v>63854.291749530363</v>
      </c>
      <c r="D36" s="8">
        <v>64643.685544999382</v>
      </c>
    </row>
    <row r="37" spans="2:4"/>
    <row r="38" spans="2:4"/>
    <row r="39" spans="2:4" ht="37.5" customHeight="1">
      <c r="C39" s="5" t="s">
        <v>236</v>
      </c>
      <c r="D39" s="5" t="s">
        <v>244</v>
      </c>
    </row>
    <row r="40" spans="2:4" ht="15.5">
      <c r="B40" s="6" t="s">
        <v>43</v>
      </c>
      <c r="C40" s="7">
        <v>9666.4366067260507</v>
      </c>
      <c r="D40" s="8">
        <v>9281.7097702280607</v>
      </c>
    </row>
    <row r="41" spans="2:4" ht="15.5">
      <c r="B41" s="9" t="s">
        <v>44</v>
      </c>
      <c r="C41" s="10">
        <v>307.95532729336202</v>
      </c>
      <c r="D41" s="87">
        <v>307.95532732779498</v>
      </c>
    </row>
    <row r="42" spans="2:4" ht="15.5">
      <c r="B42" s="9" t="s">
        <v>45</v>
      </c>
      <c r="C42" s="10">
        <v>1506.7293364500001</v>
      </c>
      <c r="D42" s="87">
        <v>1506.7293364500101</v>
      </c>
    </row>
    <row r="43" spans="2:4" ht="15.5">
      <c r="B43" s="9" t="s">
        <v>46</v>
      </c>
      <c r="C43" s="10">
        <v>7102.318346041684</v>
      </c>
      <c r="D43" s="87">
        <v>7414.6533296833131</v>
      </c>
    </row>
    <row r="44" spans="2:4" ht="15.5">
      <c r="B44" s="9" t="s">
        <v>47</v>
      </c>
      <c r="C44" s="10">
        <v>-184.79877579000001</v>
      </c>
      <c r="D44" s="87">
        <v>-9.9362296168692397E-14</v>
      </c>
    </row>
    <row r="45" spans="2:4" ht="15.5">
      <c r="B45" s="9" t="s">
        <v>48</v>
      </c>
      <c r="C45" s="10">
        <v>-62.944009969999996</v>
      </c>
      <c r="D45" s="87">
        <v>-57.49811622</v>
      </c>
    </row>
    <row r="46" spans="2:4" ht="15.5">
      <c r="B46" s="9" t="s">
        <v>49</v>
      </c>
      <c r="C46" s="10">
        <v>765.19065466483801</v>
      </c>
      <c r="D46" s="87">
        <v>154.48747367161801</v>
      </c>
    </row>
    <row r="47" spans="2:4" ht="15.5">
      <c r="B47" s="9" t="s">
        <v>50</v>
      </c>
      <c r="C47" s="10">
        <v>-5.6843418860808004E-17</v>
      </c>
      <c r="D47" s="87">
        <v>7.5474369999999999E-2</v>
      </c>
    </row>
    <row r="48" spans="2:4" ht="15.5">
      <c r="B48" s="9" t="s">
        <v>51</v>
      </c>
      <c r="C48" s="10">
        <v>805.27294424897718</v>
      </c>
      <c r="D48" s="87">
        <v>187.2996535465702</v>
      </c>
    </row>
    <row r="49" spans="2:4" ht="15.5">
      <c r="B49" s="12" t="s">
        <v>52</v>
      </c>
      <c r="C49" s="13">
        <v>-1776.3101236910402</v>
      </c>
      <c r="D49" s="14">
        <v>-1511.9653291316902</v>
      </c>
    </row>
    <row r="50" spans="2:4" ht="15.5">
      <c r="B50" s="15" t="s">
        <v>53</v>
      </c>
      <c r="C50" s="16">
        <v>8463.4136992478234</v>
      </c>
      <c r="D50" s="88">
        <v>8001.9371496976155</v>
      </c>
    </row>
    <row r="51" spans="2:4" ht="15.5">
      <c r="B51" s="15" t="s">
        <v>2</v>
      </c>
      <c r="C51" s="16">
        <v>1203.02290748616</v>
      </c>
      <c r="D51" s="88">
        <v>1279.9726205418001</v>
      </c>
    </row>
    <row r="52" spans="2:4" ht="15.5">
      <c r="B52" s="6" t="s">
        <v>54</v>
      </c>
      <c r="C52" s="7">
        <v>1122.20024541</v>
      </c>
      <c r="D52" s="8">
        <v>1107.6536332100002</v>
      </c>
    </row>
    <row r="53" spans="2:4" ht="15.5">
      <c r="B53" s="6" t="s">
        <v>55</v>
      </c>
      <c r="C53" s="7">
        <v>39968.219091800602</v>
      </c>
      <c r="D53" s="8">
        <v>40484.642960798599</v>
      </c>
    </row>
    <row r="54" spans="2:4" ht="15.5">
      <c r="B54" s="9" t="s">
        <v>56</v>
      </c>
      <c r="C54" s="10">
        <v>7638.5639663163583</v>
      </c>
      <c r="D54" s="87">
        <v>8836.9550217020169</v>
      </c>
    </row>
    <row r="55" spans="2:4" ht="15.5">
      <c r="B55" s="9" t="s">
        <v>57</v>
      </c>
      <c r="C55" s="10">
        <v>19089.500667535398</v>
      </c>
      <c r="D55" s="87">
        <v>18519.222824755401</v>
      </c>
    </row>
    <row r="56" spans="2:4" ht="15.5">
      <c r="B56" s="9" t="s">
        <v>58</v>
      </c>
      <c r="C56" s="10">
        <v>11986.1197988883</v>
      </c>
      <c r="D56" s="87">
        <v>11871.9516213225</v>
      </c>
    </row>
    <row r="57" spans="2:4" ht="15.5">
      <c r="B57" s="9" t="s">
        <v>59</v>
      </c>
      <c r="C57" s="10">
        <v>1254.034659060512</v>
      </c>
      <c r="D57" s="87">
        <v>1256.5134930186207</v>
      </c>
    </row>
    <row r="58" spans="2:4" ht="31">
      <c r="B58" s="6" t="s">
        <v>60</v>
      </c>
      <c r="C58" s="7">
        <v>2957.2617891227596</v>
      </c>
      <c r="D58" s="8">
        <v>2988.1727585713302</v>
      </c>
    </row>
    <row r="59" spans="2:4" ht="15.5">
      <c r="B59" s="6" t="s">
        <v>61</v>
      </c>
      <c r="C59" s="7">
        <v>653.71092467425797</v>
      </c>
      <c r="D59" s="8">
        <v>651.84126374008997</v>
      </c>
    </row>
    <row r="60" spans="2:4" ht="15.5">
      <c r="B60" s="6" t="s">
        <v>62</v>
      </c>
      <c r="C60" s="7">
        <v>82.443143596027909</v>
      </c>
      <c r="D60" s="8">
        <v>98.825968698410207</v>
      </c>
    </row>
    <row r="61" spans="2:4" ht="15.5">
      <c r="B61" s="6" t="s">
        <v>63</v>
      </c>
      <c r="C61" s="7">
        <v>537.81304606172398</v>
      </c>
      <c r="D61" s="8">
        <v>393.24091717219596</v>
      </c>
    </row>
    <row r="62" spans="2:4" ht="15.5">
      <c r="B62" s="6" t="s">
        <v>64</v>
      </c>
      <c r="C62" s="7">
        <v>8441.813850141436</v>
      </c>
      <c r="D62" s="8">
        <v>9161.817302999907</v>
      </c>
    </row>
    <row r="63" spans="2:4" ht="15.5">
      <c r="B63" s="9" t="s">
        <v>65</v>
      </c>
      <c r="C63" s="10">
        <v>862.78946959000109</v>
      </c>
      <c r="D63" s="87">
        <v>866.39432189000092</v>
      </c>
    </row>
    <row r="64" spans="2:4" ht="15.5">
      <c r="B64" s="9" t="s">
        <v>66</v>
      </c>
      <c r="C64" s="10">
        <v>1106.52673684562</v>
      </c>
      <c r="D64" s="87">
        <v>969.25281368016692</v>
      </c>
    </row>
    <row r="65" spans="2:4" ht="15.5">
      <c r="B65" s="9" t="s">
        <v>67</v>
      </c>
      <c r="C65" s="10">
        <v>2368.52690126984</v>
      </c>
      <c r="D65" s="87">
        <v>2433.958785817139</v>
      </c>
    </row>
    <row r="66" spans="2:4" ht="15.5">
      <c r="B66" s="9" t="s">
        <v>68</v>
      </c>
      <c r="C66" s="10">
        <v>914.99186047558101</v>
      </c>
      <c r="D66" s="87">
        <v>1071.95996646508</v>
      </c>
    </row>
    <row r="67" spans="2:4" ht="15.5">
      <c r="B67" s="9" t="s">
        <v>69</v>
      </c>
      <c r="C67" s="10">
        <v>1252.8252796906099</v>
      </c>
      <c r="D67" s="87">
        <v>1554.1745262699199</v>
      </c>
    </row>
    <row r="68" spans="2:4" ht="15.5">
      <c r="B68" s="9" t="s">
        <v>41</v>
      </c>
      <c r="C68" s="10"/>
      <c r="D68" s="87"/>
    </row>
    <row r="69" spans="2:4" ht="15.5">
      <c r="B69" s="11" t="s">
        <v>70</v>
      </c>
      <c r="C69" s="10">
        <v>65.195097153723594</v>
      </c>
      <c r="D69" s="87">
        <v>69.558525671645796</v>
      </c>
    </row>
    <row r="70" spans="2:4" ht="15.5">
      <c r="B70" s="11" t="s">
        <v>71</v>
      </c>
      <c r="C70" s="10">
        <v>341.03461934167001</v>
      </c>
      <c r="D70" s="87">
        <v>390.66394132997397</v>
      </c>
    </row>
    <row r="71" spans="2:4" ht="15.5">
      <c r="B71" s="9" t="s">
        <v>72</v>
      </c>
      <c r="C71" s="10">
        <v>1529.9238857743901</v>
      </c>
      <c r="D71" s="87">
        <v>1805.8544218759801</v>
      </c>
    </row>
    <row r="72" spans="2:4" ht="15.5">
      <c r="B72" s="6" t="s">
        <v>73</v>
      </c>
      <c r="C72" s="7">
        <v>300.56004377081405</v>
      </c>
      <c r="D72" s="8">
        <v>362.965872482951</v>
      </c>
    </row>
    <row r="73" spans="2:4" ht="31">
      <c r="B73" s="6" t="s">
        <v>74</v>
      </c>
      <c r="C73" s="7">
        <v>123.829493625745</v>
      </c>
      <c r="D73" s="8">
        <v>112.913533825548</v>
      </c>
    </row>
    <row r="74" spans="2:4" ht="15.5">
      <c r="B74" s="6" t="s">
        <v>42</v>
      </c>
      <c r="C74" s="7">
        <v>63854.288234929409</v>
      </c>
      <c r="D74" s="8">
        <v>64643.683981727096</v>
      </c>
    </row>
    <row r="75" spans="2:4"/>
    <row r="76" spans="2:4" ht="15.5">
      <c r="B76" s="201" t="s">
        <v>222</v>
      </c>
    </row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D81E05"/>
  </sheetPr>
  <dimension ref="A1:E72"/>
  <sheetViews>
    <sheetView showGridLines="0" showRowColHeaders="0" zoomScale="70" zoomScaleNormal="70" workbookViewId="0"/>
  </sheetViews>
  <sheetFormatPr baseColWidth="10" defaultColWidth="0" defaultRowHeight="14.5" zeroHeight="1"/>
  <cols>
    <col min="1" max="1" width="10.54296875" customWidth="1"/>
    <col min="2" max="2" width="88.7265625" customWidth="1"/>
    <col min="3" max="4" width="20.81640625" customWidth="1"/>
    <col min="5" max="5" width="24.26953125" customWidth="1"/>
    <col min="6" max="16384" width="10.81640625" hidden="1"/>
  </cols>
  <sheetData>
    <row r="1" spans="1:5"/>
    <row r="2" spans="1:5" s="121" customFormat="1" ht="50.15" customHeight="1">
      <c r="A2"/>
      <c r="B2" s="118" t="str">
        <f>+CONCATENATE("Consolidated Profit &amp; Loss - "&amp;Index!$B$5)</f>
        <v>Consolidated Profit &amp; Loss - 03M 2022</v>
      </c>
      <c r="C2" s="119"/>
      <c r="D2" s="119"/>
      <c r="E2" s="119"/>
    </row>
    <row r="3" spans="1:5" ht="61" customHeight="1"/>
    <row r="4" spans="1:5" ht="51" customHeight="1">
      <c r="B4" s="4"/>
      <c r="C4" s="25" t="s">
        <v>243</v>
      </c>
      <c r="D4" s="25" t="s">
        <v>244</v>
      </c>
    </row>
    <row r="5" spans="1:5" ht="15.5">
      <c r="B5" s="17" t="s">
        <v>75</v>
      </c>
      <c r="C5" s="18"/>
      <c r="D5" s="19"/>
    </row>
    <row r="6" spans="1:5" ht="15.5">
      <c r="B6" s="20" t="s">
        <v>197</v>
      </c>
      <c r="C6" s="10"/>
      <c r="D6" s="87"/>
    </row>
    <row r="7" spans="1:5" ht="15.5">
      <c r="B7" s="21" t="s">
        <v>81</v>
      </c>
      <c r="C7" s="10">
        <v>4938.8845029548902</v>
      </c>
      <c r="D7" s="87">
        <v>5526.5639963313397</v>
      </c>
    </row>
    <row r="8" spans="1:5" ht="15.5">
      <c r="B8" s="21" t="s">
        <v>82</v>
      </c>
      <c r="C8" s="10">
        <v>956.77124902221203</v>
      </c>
      <c r="D8" s="87">
        <v>1011.15415245063</v>
      </c>
    </row>
    <row r="9" spans="1:5" ht="15.5">
      <c r="B9" s="21" t="s">
        <v>83</v>
      </c>
      <c r="C9" s="10">
        <v>-929.06132091721202</v>
      </c>
      <c r="D9" s="87">
        <v>-1197.6107686946202</v>
      </c>
    </row>
    <row r="10" spans="1:5" ht="15.5">
      <c r="B10" s="21" t="s">
        <v>84</v>
      </c>
      <c r="C10" s="10"/>
      <c r="D10" s="87"/>
    </row>
    <row r="11" spans="1:5" ht="15.5">
      <c r="B11" s="22" t="s">
        <v>85</v>
      </c>
      <c r="C11" s="10">
        <v>-757.87794832587178</v>
      </c>
      <c r="D11" s="87">
        <v>-880.05627056958156</v>
      </c>
    </row>
    <row r="12" spans="1:5" ht="15.5">
      <c r="B12" s="22" t="s">
        <v>86</v>
      </c>
      <c r="C12" s="10">
        <v>-114.194455765803</v>
      </c>
      <c r="D12" s="87">
        <v>-175.62465025837599</v>
      </c>
    </row>
    <row r="13" spans="1:5" ht="15.5">
      <c r="B13" s="22" t="s">
        <v>87</v>
      </c>
      <c r="C13" s="10">
        <v>-45.431047941401502</v>
      </c>
      <c r="D13" s="87">
        <v>85.864210155975897</v>
      </c>
    </row>
    <row r="14" spans="1:5" ht="15.5">
      <c r="B14" s="20" t="s">
        <v>88</v>
      </c>
      <c r="C14" s="10">
        <v>0.64339657067091005</v>
      </c>
      <c r="D14" s="87">
        <v>2.5565331188914802</v>
      </c>
    </row>
    <row r="15" spans="1:5" ht="15.5">
      <c r="B15" s="20" t="s">
        <v>89</v>
      </c>
      <c r="C15" s="10"/>
      <c r="D15" s="87"/>
    </row>
    <row r="16" spans="1:5" ht="15.5">
      <c r="B16" s="21" t="s">
        <v>90</v>
      </c>
      <c r="C16" s="10">
        <v>494.49661483430401</v>
      </c>
      <c r="D16" s="87">
        <v>494.72570319003603</v>
      </c>
    </row>
    <row r="17" spans="2:4" ht="15.5">
      <c r="B17" s="21" t="s">
        <v>91</v>
      </c>
      <c r="C17" s="10">
        <v>39.562704958557063</v>
      </c>
      <c r="D17" s="87">
        <v>27.943397952003878</v>
      </c>
    </row>
    <row r="18" spans="2:4" ht="31">
      <c r="B18" s="20" t="s">
        <v>145</v>
      </c>
      <c r="C18" s="10">
        <v>91.346385863359998</v>
      </c>
      <c r="D18" s="87">
        <v>27.8911584398552</v>
      </c>
    </row>
    <row r="19" spans="2:4" ht="15.5">
      <c r="B19" s="20" t="s">
        <v>92</v>
      </c>
      <c r="C19" s="10">
        <v>22.4733154219225</v>
      </c>
      <c r="D19" s="87">
        <v>17.227772190361897</v>
      </c>
    </row>
    <row r="20" spans="2:4" ht="15.5">
      <c r="B20" s="20" t="s">
        <v>93</v>
      </c>
      <c r="C20" s="10">
        <v>17.5936099791898</v>
      </c>
      <c r="D20" s="87">
        <v>20.628584155007697</v>
      </c>
    </row>
    <row r="21" spans="2:4" ht="15.5">
      <c r="B21" s="20" t="s">
        <v>94</v>
      </c>
      <c r="C21" s="10">
        <v>641.68977905163604</v>
      </c>
      <c r="D21" s="87">
        <v>277.43416154711502</v>
      </c>
    </row>
    <row r="22" spans="2:4" ht="15.5">
      <c r="B22" s="20" t="s">
        <v>95</v>
      </c>
      <c r="C22" s="10">
        <v>8.1806793713649704</v>
      </c>
      <c r="D22" s="87">
        <v>9.7069952990469783</v>
      </c>
    </row>
    <row r="23" spans="2:4" ht="15.5">
      <c r="B23" s="23" t="s">
        <v>78</v>
      </c>
      <c r="C23" s="7">
        <v>5365.0774650778203</v>
      </c>
      <c r="D23" s="8">
        <v>5248.4049753076897</v>
      </c>
    </row>
    <row r="24" spans="2:4" ht="15.5">
      <c r="B24" s="15" t="s">
        <v>76</v>
      </c>
      <c r="C24" s="16"/>
      <c r="D24" s="88"/>
    </row>
    <row r="25" spans="2:4" ht="15.5">
      <c r="B25" s="20" t="s">
        <v>96</v>
      </c>
      <c r="C25" s="10"/>
      <c r="D25" s="87"/>
    </row>
    <row r="26" spans="2:4" ht="15.5">
      <c r="B26" s="21" t="s">
        <v>97</v>
      </c>
      <c r="C26" s="10"/>
      <c r="D26" s="87"/>
    </row>
    <row r="27" spans="2:4" ht="15.5">
      <c r="B27" s="22" t="s">
        <v>98</v>
      </c>
      <c r="C27" s="10">
        <v>-2965.8320802211597</v>
      </c>
      <c r="D27" s="87">
        <v>-3112.1690811721901</v>
      </c>
    </row>
    <row r="28" spans="2:4" ht="15.5">
      <c r="B28" s="22" t="s">
        <v>99</v>
      </c>
      <c r="C28" s="10">
        <v>-469.13568921540201</v>
      </c>
      <c r="D28" s="87">
        <v>-516.226246400219</v>
      </c>
    </row>
    <row r="29" spans="2:4" ht="15.5">
      <c r="B29" s="22" t="s">
        <v>100</v>
      </c>
      <c r="C29" s="10">
        <v>608.69844963682101</v>
      </c>
      <c r="D29" s="87">
        <v>660.12958742266096</v>
      </c>
    </row>
    <row r="30" spans="2:4" ht="15.5">
      <c r="B30" s="21" t="s">
        <v>101</v>
      </c>
      <c r="C30" s="10">
        <v>-187.137875126984</v>
      </c>
      <c r="D30" s="87">
        <v>-192.92956365692498</v>
      </c>
    </row>
    <row r="31" spans="2:4" ht="15.5">
      <c r="B31" s="20" t="s">
        <v>102</v>
      </c>
      <c r="C31" s="10">
        <v>76.455243790835695</v>
      </c>
      <c r="D31" s="87">
        <v>291.56420391535397</v>
      </c>
    </row>
    <row r="32" spans="2:4" ht="15.5">
      <c r="B32" s="20" t="s">
        <v>103</v>
      </c>
      <c r="C32" s="10">
        <v>-13.1120136872697</v>
      </c>
      <c r="D32" s="87">
        <v>-9.6568091860598599</v>
      </c>
    </row>
    <row r="33" spans="2:4" ht="15.5">
      <c r="B33" s="20" t="s">
        <v>104</v>
      </c>
      <c r="C33" s="10"/>
      <c r="D33" s="87"/>
    </row>
    <row r="34" spans="2:4" ht="15.5">
      <c r="B34" s="21" t="s">
        <v>105</v>
      </c>
      <c r="C34" s="10">
        <v>-1069.6890465879301</v>
      </c>
      <c r="D34" s="87">
        <v>-1157.6412517041999</v>
      </c>
    </row>
    <row r="35" spans="2:4" ht="15.5">
      <c r="B35" s="21" t="s">
        <v>106</v>
      </c>
      <c r="C35" s="10">
        <v>-176.04908090217199</v>
      </c>
      <c r="D35" s="87">
        <v>-193.47753077776201</v>
      </c>
    </row>
    <row r="36" spans="2:4" ht="15.5">
      <c r="B36" s="21" t="s">
        <v>107</v>
      </c>
      <c r="C36" s="10">
        <v>177.20592921401303</v>
      </c>
      <c r="D36" s="87">
        <v>190.00297255458699</v>
      </c>
    </row>
    <row r="37" spans="2:4" ht="15.5">
      <c r="B37" s="20" t="s">
        <v>108</v>
      </c>
      <c r="C37" s="10">
        <v>-4.7140855439806703E-6</v>
      </c>
      <c r="D37" s="87">
        <v>8.9297324524E-4</v>
      </c>
    </row>
    <row r="38" spans="2:4" ht="15.5">
      <c r="B38" s="20" t="s">
        <v>198</v>
      </c>
      <c r="C38" s="10"/>
      <c r="D38" s="87"/>
    </row>
    <row r="39" spans="2:4" ht="15.5">
      <c r="B39" s="21" t="s">
        <v>90</v>
      </c>
      <c r="C39" s="10">
        <v>-248.28856530492902</v>
      </c>
      <c r="D39" s="87">
        <v>-419.6063871865</v>
      </c>
    </row>
    <row r="40" spans="2:4" ht="15.5">
      <c r="B40" s="21" t="s">
        <v>109</v>
      </c>
      <c r="C40" s="10">
        <v>-13.7305555140073</v>
      </c>
      <c r="D40" s="87">
        <v>-5.4095509430584894</v>
      </c>
    </row>
    <row r="41" spans="2:4" ht="31">
      <c r="B41" s="20" t="s">
        <v>146</v>
      </c>
      <c r="C41" s="10">
        <v>-9.8916664026915999</v>
      </c>
      <c r="D41" s="87">
        <v>-107.35670213808501</v>
      </c>
    </row>
    <row r="42" spans="2:4" ht="15.5">
      <c r="B42" s="20" t="s">
        <v>110</v>
      </c>
      <c r="C42" s="10">
        <v>-50.8999353911749</v>
      </c>
      <c r="D42" s="87">
        <v>-37.534323163388599</v>
      </c>
    </row>
    <row r="43" spans="2:4" ht="15.5">
      <c r="B43" s="20" t="s">
        <v>111</v>
      </c>
      <c r="C43" s="10">
        <v>-33.712250297757798</v>
      </c>
      <c r="D43" s="87">
        <v>-40.0271903171734</v>
      </c>
    </row>
    <row r="44" spans="2:4" ht="15.5">
      <c r="B44" s="20" t="s">
        <v>112</v>
      </c>
      <c r="C44" s="10">
        <v>-635.00284055552311</v>
      </c>
      <c r="D44" s="87">
        <v>-272.87361439969902</v>
      </c>
    </row>
    <row r="45" spans="2:4" ht="15.5">
      <c r="B45" s="20" t="s">
        <v>113</v>
      </c>
      <c r="C45" s="10">
        <v>-13.197243505985499</v>
      </c>
      <c r="D45" s="87">
        <v>-10.075439419456899</v>
      </c>
    </row>
    <row r="46" spans="2:4" ht="15.5">
      <c r="B46" s="23" t="s">
        <v>79</v>
      </c>
      <c r="C46" s="7">
        <v>-5023.3192247853995</v>
      </c>
      <c r="D46" s="8">
        <v>-4933.2860335988698</v>
      </c>
    </row>
    <row r="47" spans="2:4" ht="15.5">
      <c r="B47" s="23" t="s">
        <v>80</v>
      </c>
      <c r="C47" s="7">
        <v>341.75824029242085</v>
      </c>
      <c r="D47" s="8">
        <v>315.11894170881988</v>
      </c>
    </row>
    <row r="48" spans="2:4" ht="20.149999999999999" customHeight="1">
      <c r="B48" s="36" t="s">
        <v>77</v>
      </c>
      <c r="C48" s="1"/>
      <c r="D48" s="25"/>
    </row>
    <row r="49" spans="2:4" ht="15.5">
      <c r="B49" s="20" t="s">
        <v>114</v>
      </c>
      <c r="C49" s="10">
        <v>76.418638551460305</v>
      </c>
      <c r="D49" s="87">
        <v>130.71266602492301</v>
      </c>
    </row>
    <row r="50" spans="2:4" ht="15.5">
      <c r="B50" s="20" t="s">
        <v>115</v>
      </c>
      <c r="C50" s="10">
        <v>-96.131714133306602</v>
      </c>
      <c r="D50" s="87">
        <v>-139.726077067147</v>
      </c>
    </row>
    <row r="51" spans="2:4" ht="15.5">
      <c r="B51" s="20" t="s">
        <v>132</v>
      </c>
      <c r="C51" s="10"/>
      <c r="D51" s="87"/>
    </row>
    <row r="52" spans="2:4" ht="15.5">
      <c r="B52" s="21" t="s">
        <v>131</v>
      </c>
      <c r="C52" s="10">
        <v>13.90128173059891</v>
      </c>
      <c r="D52" s="87">
        <v>17.88186523948071</v>
      </c>
    </row>
    <row r="53" spans="2:4" ht="15.5">
      <c r="B53" s="21" t="s">
        <v>128</v>
      </c>
      <c r="C53" s="10">
        <v>-20.435832608913724</v>
      </c>
      <c r="D53" s="87">
        <v>-21.757418426089469</v>
      </c>
    </row>
    <row r="54" spans="2:4" ht="15.5">
      <c r="B54" s="20" t="s">
        <v>116</v>
      </c>
      <c r="C54" s="10"/>
      <c r="D54" s="87"/>
    </row>
    <row r="55" spans="2:4" ht="15.5">
      <c r="B55" s="21" t="s">
        <v>117</v>
      </c>
      <c r="C55" s="10">
        <v>1.5188320818678001</v>
      </c>
      <c r="D55" s="87">
        <v>3.636208276753</v>
      </c>
    </row>
    <row r="56" spans="2:4" ht="15.5">
      <c r="B56" s="21" t="s">
        <v>118</v>
      </c>
      <c r="C56" s="10">
        <v>-5.0463105719687</v>
      </c>
      <c r="D56" s="87">
        <v>-0.88683924294861005</v>
      </c>
    </row>
    <row r="57" spans="2:4" ht="15.5">
      <c r="B57" s="20" t="s">
        <v>119</v>
      </c>
      <c r="C57" s="10">
        <v>0.48674054</v>
      </c>
      <c r="D57" s="87">
        <v>0.26800000000000002</v>
      </c>
    </row>
    <row r="58" spans="2:4" ht="15.5">
      <c r="B58" s="20" t="s">
        <v>126</v>
      </c>
      <c r="C58" s="10">
        <v>-1.5750412699999499</v>
      </c>
      <c r="D58" s="87">
        <v>-1.135</v>
      </c>
    </row>
    <row r="59" spans="2:4" ht="31">
      <c r="B59" s="20" t="s">
        <v>127</v>
      </c>
      <c r="C59" s="10">
        <v>0</v>
      </c>
      <c r="D59" s="87">
        <v>0</v>
      </c>
    </row>
    <row r="60" spans="2:4" ht="15.5">
      <c r="B60" s="23" t="s">
        <v>120</v>
      </c>
      <c r="C60" s="7">
        <v>-30.863405680261902</v>
      </c>
      <c r="D60" s="8">
        <v>-11.0065951950286</v>
      </c>
    </row>
    <row r="61" spans="2:4" ht="15.5">
      <c r="B61" s="23" t="s">
        <v>121</v>
      </c>
      <c r="C61" s="7">
        <v>-2.8290854247879502</v>
      </c>
      <c r="D61" s="8">
        <v>-3.54179436899611</v>
      </c>
    </row>
    <row r="62" spans="2:4" ht="15.5">
      <c r="B62" s="6" t="s">
        <v>122</v>
      </c>
      <c r="C62" s="7">
        <v>308.065749187373</v>
      </c>
      <c r="D62" s="8">
        <v>300.57055214479499</v>
      </c>
    </row>
    <row r="63" spans="2:4" ht="15.5">
      <c r="B63" s="6" t="s">
        <v>147</v>
      </c>
      <c r="C63" s="7">
        <v>-75.611575667279098</v>
      </c>
      <c r="D63" s="8">
        <v>-84.128503383204702</v>
      </c>
    </row>
    <row r="64" spans="2:4" ht="15.5">
      <c r="B64" s="6" t="s">
        <v>123</v>
      </c>
      <c r="C64" s="7">
        <v>232.45417352009201</v>
      </c>
      <c r="D64" s="8">
        <v>216.44204876159</v>
      </c>
    </row>
    <row r="65" spans="2:4" ht="15.5">
      <c r="B65" s="6" t="s">
        <v>124</v>
      </c>
      <c r="C65" s="7">
        <v>0</v>
      </c>
      <c r="D65" s="8">
        <v>0</v>
      </c>
    </row>
    <row r="66" spans="2:4" ht="15.5">
      <c r="B66" s="6" t="s">
        <v>125</v>
      </c>
      <c r="C66" s="7">
        <v>232.45417352009201</v>
      </c>
      <c r="D66" s="8">
        <v>216.44204876159</v>
      </c>
    </row>
    <row r="67" spans="2:4" ht="15.5">
      <c r="B67" s="20" t="s">
        <v>129</v>
      </c>
      <c r="C67" s="10">
        <v>59.1261171774484</v>
      </c>
      <c r="D67" s="87">
        <v>61.952753847001702</v>
      </c>
    </row>
    <row r="68" spans="2:4" ht="15.5">
      <c r="B68" s="24" t="s">
        <v>130</v>
      </c>
      <c r="C68" s="13">
        <v>173.328336808578</v>
      </c>
      <c r="D68" s="14">
        <v>154.48946367088899</v>
      </c>
    </row>
    <row r="69" spans="2:4"/>
    <row r="70" spans="2:4" ht="15.5">
      <c r="B70" s="201" t="s">
        <v>222</v>
      </c>
    </row>
    <row r="71" spans="2:4"/>
    <row r="72" spans="2:4"/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81E05"/>
    <pageSetUpPr fitToPage="1"/>
  </sheetPr>
  <dimension ref="B1:AA69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0.54296875" style="2" customWidth="1"/>
    <col min="2" max="2" width="57.1796875" style="2" customWidth="1"/>
    <col min="3" max="22" width="12.26953125" style="2" customWidth="1"/>
    <col min="23" max="23" width="14.7265625" style="2" customWidth="1"/>
    <col min="24" max="24" width="14.7265625" style="2" hidden="1" customWidth="1"/>
    <col min="25" max="25" width="9.54296875" style="2" hidden="1" customWidth="1"/>
    <col min="26" max="26" width="0" style="2" hidden="1" customWidth="1"/>
    <col min="27" max="27" width="9.54296875" style="2" hidden="1" customWidth="1"/>
    <col min="28" max="16384" width="0" style="2" hidden="1"/>
  </cols>
  <sheetData>
    <row r="1" spans="2:23" ht="13.5"/>
    <row r="2" spans="2:23" s="3" customFormat="1" ht="50.15" customHeight="1">
      <c r="B2" s="118" t="str">
        <f>+CONCATENATE("Consolidated Profit &amp; Loss by Business Unit - "&amp;Index!$B$5)</f>
        <v>Consolidated Profit &amp; Loss by Business Unit - 03M 2022</v>
      </c>
      <c r="C2" s="119"/>
      <c r="D2" s="119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spans="2:23" ht="68.5" customHeight="1">
      <c r="B3" s="40"/>
    </row>
    <row r="4" spans="2:23" ht="28" customHeight="1">
      <c r="B4" s="40"/>
      <c r="C4" s="216" t="s">
        <v>0</v>
      </c>
      <c r="D4" s="217"/>
      <c r="E4" s="216" t="s">
        <v>8</v>
      </c>
      <c r="F4" s="217"/>
      <c r="G4" s="216" t="s">
        <v>7</v>
      </c>
      <c r="H4" s="217"/>
      <c r="I4" s="216" t="s">
        <v>151</v>
      </c>
      <c r="J4" s="217"/>
      <c r="K4" s="216" t="s">
        <v>10</v>
      </c>
      <c r="L4" s="217"/>
      <c r="M4" s="216" t="s">
        <v>9</v>
      </c>
      <c r="N4" s="217"/>
      <c r="O4" s="216" t="s">
        <v>200</v>
      </c>
      <c r="P4" s="217"/>
      <c r="Q4" s="216" t="s">
        <v>1</v>
      </c>
      <c r="R4" s="217"/>
      <c r="S4" s="216" t="s">
        <v>174</v>
      </c>
      <c r="T4" s="217"/>
      <c r="U4" s="216" t="s">
        <v>175</v>
      </c>
      <c r="V4" s="217"/>
    </row>
    <row r="5" spans="2:23" s="85" customFormat="1" ht="36" customHeight="1">
      <c r="B5" s="41"/>
      <c r="C5" s="63" t="s">
        <v>243</v>
      </c>
      <c r="D5" s="63" t="s">
        <v>244</v>
      </c>
      <c r="E5" s="63" t="s">
        <v>243</v>
      </c>
      <c r="F5" s="63" t="s">
        <v>244</v>
      </c>
      <c r="G5" s="63" t="s">
        <v>243</v>
      </c>
      <c r="H5" s="63" t="s">
        <v>244</v>
      </c>
      <c r="I5" s="63" t="s">
        <v>243</v>
      </c>
      <c r="J5" s="63" t="s">
        <v>244</v>
      </c>
      <c r="K5" s="63" t="s">
        <v>243</v>
      </c>
      <c r="L5" s="63" t="s">
        <v>244</v>
      </c>
      <c r="M5" s="63" t="s">
        <v>243</v>
      </c>
      <c r="N5" s="63" t="s">
        <v>244</v>
      </c>
      <c r="O5" s="63" t="s">
        <v>243</v>
      </c>
      <c r="P5" s="63" t="s">
        <v>244</v>
      </c>
      <c r="Q5" s="63" t="s">
        <v>243</v>
      </c>
      <c r="R5" s="63" t="s">
        <v>244</v>
      </c>
      <c r="S5" s="63" t="s">
        <v>243</v>
      </c>
      <c r="T5" s="63" t="s">
        <v>244</v>
      </c>
      <c r="U5" s="63" t="s">
        <v>243</v>
      </c>
      <c r="V5" s="63" t="s">
        <v>244</v>
      </c>
    </row>
    <row r="6" spans="2:23" ht="18" customHeight="1">
      <c r="B6" s="42" t="s">
        <v>176</v>
      </c>
      <c r="C6" s="43">
        <v>2021.7208693500002</v>
      </c>
      <c r="D6" s="43">
        <v>2093.0988902600002</v>
      </c>
      <c r="E6" s="43">
        <v>482.15530165825902</v>
      </c>
      <c r="F6" s="43">
        <v>691.99004155841396</v>
      </c>
      <c r="G6" s="43">
        <v>454.54945995205298</v>
      </c>
      <c r="H6" s="43">
        <v>539.915751493161</v>
      </c>
      <c r="I6" s="43">
        <v>340.72504685609505</v>
      </c>
      <c r="J6" s="43">
        <v>325.18468962454301</v>
      </c>
      <c r="K6" s="43">
        <v>330.38422078675995</v>
      </c>
      <c r="L6" s="43">
        <v>414.72125917649896</v>
      </c>
      <c r="M6" s="43">
        <v>355.94687775526</v>
      </c>
      <c r="N6" s="43">
        <v>459.51759418786997</v>
      </c>
      <c r="O6" s="43">
        <v>1418.9645577030701</v>
      </c>
      <c r="P6" s="43">
        <v>1707.84905073809</v>
      </c>
      <c r="Q6" s="43">
        <v>118.64038117999999</v>
      </c>
      <c r="R6" s="43">
        <v>49.213060759999998</v>
      </c>
      <c r="S6" s="43">
        <v>-753.12816248999695</v>
      </c>
      <c r="T6" s="43">
        <v>-913.57479186999751</v>
      </c>
      <c r="U6" s="43">
        <v>4769.9585527515001</v>
      </c>
      <c r="V6" s="43">
        <v>5367.9155459285803</v>
      </c>
    </row>
    <row r="7" spans="2:23" ht="18" customHeight="1">
      <c r="B7" s="44" t="s">
        <v>177</v>
      </c>
      <c r="C7" s="45">
        <v>1128.4873725499999</v>
      </c>
      <c r="D7" s="45">
        <v>1143.26720645</v>
      </c>
      <c r="E7" s="45">
        <v>300.79190235448198</v>
      </c>
      <c r="F7" s="45">
        <v>422.38458278531095</v>
      </c>
      <c r="G7" s="45">
        <v>366.734716772936</v>
      </c>
      <c r="H7" s="45">
        <v>389.93913339483601</v>
      </c>
      <c r="I7" s="45">
        <v>192.99179196137601</v>
      </c>
      <c r="J7" s="45">
        <v>175.80888901781501</v>
      </c>
      <c r="K7" s="45">
        <v>151.90893132223403</v>
      </c>
      <c r="L7" s="45">
        <v>176.24517150146801</v>
      </c>
      <c r="M7" s="45">
        <v>196.482847305533</v>
      </c>
      <c r="N7" s="45">
        <v>240.083666016043</v>
      </c>
      <c r="O7" s="45">
        <v>607.10866321060701</v>
      </c>
      <c r="P7" s="45">
        <v>690.29333929653308</v>
      </c>
      <c r="Q7" s="45">
        <v>101.62442586</v>
      </c>
      <c r="R7" s="45">
        <v>70.33494125</v>
      </c>
      <c r="S7" s="45">
        <v>1.9042545318370685E-12</v>
      </c>
      <c r="T7" s="45">
        <v>3.4924596548080443E-12</v>
      </c>
      <c r="U7" s="45">
        <v>3046.1306513371701</v>
      </c>
      <c r="V7" s="45">
        <v>3308.3569297120102</v>
      </c>
    </row>
    <row r="8" spans="2:23" ht="21.75" customHeight="1">
      <c r="B8" s="44" t="s">
        <v>178</v>
      </c>
      <c r="C8" s="45">
        <v>-797.27964652092408</v>
      </c>
      <c r="D8" s="45">
        <v>-831.15480332999994</v>
      </c>
      <c r="E8" s="45">
        <v>-155.61440977625401</v>
      </c>
      <c r="F8" s="45">
        <v>-295.24138853734399</v>
      </c>
      <c r="G8" s="45">
        <v>-234.99810132456901</v>
      </c>
      <c r="H8" s="45">
        <v>-281.757937372274</v>
      </c>
      <c r="I8" s="45">
        <v>-141.73997243373313</v>
      </c>
      <c r="J8" s="45">
        <v>-140.16790976455516</v>
      </c>
      <c r="K8" s="45">
        <v>-89.600387414394277</v>
      </c>
      <c r="L8" s="45">
        <v>-113.82502975574394</v>
      </c>
      <c r="M8" s="45">
        <v>-138.59880987605655</v>
      </c>
      <c r="N8" s="45">
        <v>-165.46508784322788</v>
      </c>
      <c r="O8" s="45">
        <v>-409.42152480169898</v>
      </c>
      <c r="P8" s="45">
        <v>-467.62713433203703</v>
      </c>
      <c r="Q8" s="45">
        <v>-52.458035901977702</v>
      </c>
      <c r="R8" s="45">
        <v>-37.761507380000005</v>
      </c>
      <c r="S8" s="45">
        <v>0.50422772062527343</v>
      </c>
      <c r="T8" s="45">
        <v>0.54147998070716963</v>
      </c>
      <c r="U8" s="45">
        <v>-2019.2066603289825</v>
      </c>
      <c r="V8" s="45">
        <v>-2332.4593183344746</v>
      </c>
    </row>
    <row r="9" spans="2:23" ht="18" customHeight="1">
      <c r="B9" s="44" t="s">
        <v>179</v>
      </c>
      <c r="C9" s="45">
        <v>-237.70360886815101</v>
      </c>
      <c r="D9" s="45">
        <v>-249.04595297</v>
      </c>
      <c r="E9" s="45">
        <v>-109.67646044081201</v>
      </c>
      <c r="F9" s="45">
        <v>-146.912051627046</v>
      </c>
      <c r="G9" s="45">
        <v>-121.68115932155401</v>
      </c>
      <c r="H9" s="45">
        <v>-119.21229745947601</v>
      </c>
      <c r="I9" s="45">
        <v>-58.966469338811301</v>
      </c>
      <c r="J9" s="45">
        <v>-54.715206279995193</v>
      </c>
      <c r="K9" s="45">
        <v>-51.988501314051099</v>
      </c>
      <c r="L9" s="45">
        <v>-58.063000299134998</v>
      </c>
      <c r="M9" s="45">
        <v>-42.743732791637704</v>
      </c>
      <c r="N9" s="45">
        <v>-60.920081965550494</v>
      </c>
      <c r="O9" s="45">
        <v>-167.74928639334701</v>
      </c>
      <c r="P9" s="45">
        <v>-179.284973205287</v>
      </c>
      <c r="Q9" s="45">
        <v>-45.828558272093098</v>
      </c>
      <c r="R9" s="45">
        <v>-29.783799689999999</v>
      </c>
      <c r="S9" s="45">
        <v>1.8456573969572005</v>
      </c>
      <c r="T9" s="45">
        <v>2.165800029313774</v>
      </c>
      <c r="U9" s="45">
        <v>-834.49211934350001</v>
      </c>
      <c r="V9" s="45">
        <v>-895.77156346717584</v>
      </c>
    </row>
    <row r="10" spans="2:23" ht="18" customHeight="1">
      <c r="B10" s="44" t="s">
        <v>180</v>
      </c>
      <c r="C10" s="45">
        <v>-17.894757760000001</v>
      </c>
      <c r="D10" s="45">
        <v>-9.4904619200000013</v>
      </c>
      <c r="E10" s="45">
        <v>-8.5372783336663E-3</v>
      </c>
      <c r="F10" s="45">
        <v>0.19802091909985031</v>
      </c>
      <c r="G10" s="45">
        <v>2.23699017359999</v>
      </c>
      <c r="H10" s="45">
        <v>3.7612699065899999</v>
      </c>
      <c r="I10" s="45">
        <v>-1.4315877314449821</v>
      </c>
      <c r="J10" s="45">
        <v>-0.36282147723121011</v>
      </c>
      <c r="K10" s="45">
        <v>2.7100203045530709</v>
      </c>
      <c r="L10" s="45">
        <v>-1.76813342671887</v>
      </c>
      <c r="M10" s="45">
        <v>-1.3664923631959101</v>
      </c>
      <c r="N10" s="45">
        <v>-2.2560249849003804</v>
      </c>
      <c r="O10" s="45">
        <v>-0.111321384335136</v>
      </c>
      <c r="P10" s="45">
        <v>-2.8590442643238001</v>
      </c>
      <c r="Q10" s="45">
        <v>-3.6164319852064599</v>
      </c>
      <c r="R10" s="45">
        <v>-1.82</v>
      </c>
      <c r="S10" s="45">
        <v>1.0946245336794558E-2</v>
      </c>
      <c r="T10" s="45">
        <v>1.1023042334310958E-2</v>
      </c>
      <c r="U10" s="45">
        <v>-19.471171779026299</v>
      </c>
      <c r="V10" s="45">
        <v>-14.586172205150099</v>
      </c>
    </row>
    <row r="11" spans="2:23" s="86" customFormat="1" ht="18" customHeight="1">
      <c r="B11" s="46" t="s">
        <v>181</v>
      </c>
      <c r="C11" s="47">
        <v>75.609359400924831</v>
      </c>
      <c r="D11" s="47">
        <v>53.575988230000064</v>
      </c>
      <c r="E11" s="47">
        <v>35.492494859082292</v>
      </c>
      <c r="F11" s="47">
        <v>-19.570836459979187</v>
      </c>
      <c r="G11" s="47">
        <v>12.292446300412974</v>
      </c>
      <c r="H11" s="47">
        <v>-7.2698315303239998</v>
      </c>
      <c r="I11" s="47">
        <v>-9.1462375426134024</v>
      </c>
      <c r="J11" s="47">
        <v>-19.437048503966562</v>
      </c>
      <c r="K11" s="47">
        <v>13.03006289834172</v>
      </c>
      <c r="L11" s="47">
        <v>2.5890080198701986</v>
      </c>
      <c r="M11" s="47">
        <v>13.773812274642836</v>
      </c>
      <c r="N11" s="47">
        <v>11.442471222364246</v>
      </c>
      <c r="O11" s="47">
        <v>29.826530631225886</v>
      </c>
      <c r="P11" s="47">
        <v>40.522187494885245</v>
      </c>
      <c r="Q11" s="47">
        <v>-0.27860029927725716</v>
      </c>
      <c r="R11" s="47">
        <v>0.96963417999999657</v>
      </c>
      <c r="S11" s="47">
        <v>2.3608313629214299</v>
      </c>
      <c r="T11" s="47">
        <v>2.7183030523587473</v>
      </c>
      <c r="U11" s="47">
        <v>172.96069988566131</v>
      </c>
      <c r="V11" s="47">
        <v>65.539875705209738</v>
      </c>
    </row>
    <row r="12" spans="2:23" ht="18" customHeight="1">
      <c r="B12" s="44" t="s">
        <v>182</v>
      </c>
      <c r="C12" s="45">
        <v>26.141350077373399</v>
      </c>
      <c r="D12" s="45">
        <v>30.045167500374998</v>
      </c>
      <c r="E12" s="45">
        <v>7.8709680283598011</v>
      </c>
      <c r="F12" s="45">
        <v>19.765208632228788</v>
      </c>
      <c r="G12" s="45">
        <v>23.914741294029128</v>
      </c>
      <c r="H12" s="45">
        <v>27.74611527974087</v>
      </c>
      <c r="I12" s="45">
        <v>15.422138171230902</v>
      </c>
      <c r="J12" s="45">
        <v>13.45824265969339</v>
      </c>
      <c r="K12" s="45">
        <v>17.69422634740339</v>
      </c>
      <c r="L12" s="45">
        <v>19.29168420834332</v>
      </c>
      <c r="M12" s="45">
        <v>6.9524648364647197</v>
      </c>
      <c r="N12" s="45">
        <v>5.4533697210700014</v>
      </c>
      <c r="O12" s="45">
        <v>12.715613040572963</v>
      </c>
      <c r="P12" s="45">
        <v>9.3528240131539935</v>
      </c>
      <c r="Q12" s="45">
        <v>2.2592596700000098</v>
      </c>
      <c r="R12" s="45">
        <v>0.3449999999999992</v>
      </c>
      <c r="S12" s="45">
        <v>-1.7536021168823077</v>
      </c>
      <c r="T12" s="45">
        <v>-0.50303194955251096</v>
      </c>
      <c r="U12" s="45">
        <v>111.217159348552</v>
      </c>
      <c r="V12" s="45">
        <v>124.95458006505281</v>
      </c>
    </row>
    <row r="13" spans="2:23" ht="18" customHeight="1">
      <c r="B13" s="48" t="s">
        <v>183</v>
      </c>
      <c r="C13" s="49">
        <v>-11.16133709</v>
      </c>
      <c r="D13" s="49">
        <v>-15.994268400000001</v>
      </c>
      <c r="E13" s="49">
        <v>-1.041270313E-3</v>
      </c>
      <c r="F13" s="49">
        <v>3.4333573401400003E-2</v>
      </c>
      <c r="G13" s="49">
        <v>-0.162887634</v>
      </c>
      <c r="H13" s="49">
        <v>1.1291856173099999</v>
      </c>
      <c r="I13" s="49">
        <v>-0.54750180208573895</v>
      </c>
      <c r="J13" s="49">
        <v>-0.63604679752876403</v>
      </c>
      <c r="K13" s="49">
        <v>-0.1665271753</v>
      </c>
      <c r="L13" s="49">
        <v>0.38640768212724003</v>
      </c>
      <c r="M13" s="49">
        <v>-7.5732064257861401E-2</v>
      </c>
      <c r="N13" s="49">
        <v>-5.6258150755403392E-2</v>
      </c>
      <c r="O13" s="49">
        <v>-2.0247233078776601</v>
      </c>
      <c r="P13" s="49">
        <v>0</v>
      </c>
      <c r="Q13" s="49">
        <v>0</v>
      </c>
      <c r="R13" s="49">
        <v>0</v>
      </c>
      <c r="S13" s="49">
        <v>-3.1499999999691219E-3</v>
      </c>
      <c r="T13" s="49">
        <v>-7.3449999988133637E-4</v>
      </c>
      <c r="U13" s="49">
        <v>-14.14290034383423</v>
      </c>
      <c r="V13" s="49">
        <v>-15.137380975445408</v>
      </c>
    </row>
    <row r="14" spans="2:23" ht="18" customHeight="1">
      <c r="B14" s="50" t="s">
        <v>184</v>
      </c>
      <c r="C14" s="51">
        <v>90.58937238829823</v>
      </c>
      <c r="D14" s="51">
        <v>67.626887330375069</v>
      </c>
      <c r="E14" s="51">
        <v>43.362421617129094</v>
      </c>
      <c r="F14" s="51">
        <v>0.2287057456510008</v>
      </c>
      <c r="G14" s="51">
        <v>36.044299960442103</v>
      </c>
      <c r="H14" s="51">
        <v>21.605469366726872</v>
      </c>
      <c r="I14" s="51">
        <v>5.7283988265317607</v>
      </c>
      <c r="J14" s="51">
        <v>-6.614852641801936</v>
      </c>
      <c r="K14" s="51">
        <v>30.557762070445111</v>
      </c>
      <c r="L14" s="51">
        <v>22.267099910340757</v>
      </c>
      <c r="M14" s="51">
        <v>20.650545046849697</v>
      </c>
      <c r="N14" s="51">
        <v>16.839582792678844</v>
      </c>
      <c r="O14" s="51">
        <v>40.51742036392119</v>
      </c>
      <c r="P14" s="51">
        <v>49.875011508039236</v>
      </c>
      <c r="Q14" s="51">
        <v>1.9806593707227527</v>
      </c>
      <c r="R14" s="51">
        <v>1.3146341799999957</v>
      </c>
      <c r="S14" s="51">
        <v>0.60407924603915797</v>
      </c>
      <c r="T14" s="51">
        <v>2.2145366028063549</v>
      </c>
      <c r="U14" s="51">
        <v>270.03495889037907</v>
      </c>
      <c r="V14" s="51">
        <v>175.35707479481715</v>
      </c>
    </row>
    <row r="15" spans="2:23" ht="18" customHeight="1">
      <c r="B15" s="52" t="s">
        <v>176</v>
      </c>
      <c r="C15" s="53">
        <v>463.26063101999995</v>
      </c>
      <c r="D15" s="53">
        <v>448.72512616</v>
      </c>
      <c r="E15" s="53">
        <v>246.854770815188</v>
      </c>
      <c r="F15" s="53">
        <v>294.51366874083101</v>
      </c>
      <c r="G15" s="53">
        <v>0.199265320948008</v>
      </c>
      <c r="H15" s="53">
        <v>0.23645010036764799</v>
      </c>
      <c r="I15" s="53">
        <v>89.929970184906296</v>
      </c>
      <c r="J15" s="53">
        <v>80.689377131250708</v>
      </c>
      <c r="K15" s="53">
        <v>59.291732002205499</v>
      </c>
      <c r="L15" s="53">
        <v>74.466115594836694</v>
      </c>
      <c r="M15" s="53">
        <v>98.626987576143705</v>
      </c>
      <c r="N15" s="53">
        <v>116.82577911147301</v>
      </c>
      <c r="O15" s="53">
        <v>167.53384230621501</v>
      </c>
      <c r="P15" s="53">
        <v>154.34608601463901</v>
      </c>
      <c r="Q15" s="53">
        <v>0</v>
      </c>
      <c r="R15" s="53">
        <v>0</v>
      </c>
      <c r="S15" s="53">
        <v>-6.3096194935496897E-12</v>
      </c>
      <c r="T15" s="53">
        <v>1.9208528101444245E-12</v>
      </c>
      <c r="U15" s="53">
        <v>1125.6971992256001</v>
      </c>
      <c r="V15" s="53">
        <v>1169.8026028533998</v>
      </c>
    </row>
    <row r="16" spans="2:23" ht="18" customHeight="1">
      <c r="B16" s="44" t="s">
        <v>177</v>
      </c>
      <c r="C16" s="45">
        <v>426.08781950999997</v>
      </c>
      <c r="D16" s="45">
        <v>417.87181459000004</v>
      </c>
      <c r="E16" s="45">
        <v>225.43354037967399</v>
      </c>
      <c r="F16" s="45">
        <v>288.73855699113795</v>
      </c>
      <c r="G16" s="45">
        <v>0.80265389287742406</v>
      </c>
      <c r="H16" s="45">
        <v>0.61404377171812907</v>
      </c>
      <c r="I16" s="45">
        <v>88.3197213799602</v>
      </c>
      <c r="J16" s="45">
        <v>79.076046563318499</v>
      </c>
      <c r="K16" s="45">
        <v>43.051134184340803</v>
      </c>
      <c r="L16" s="45">
        <v>62.220334777697204</v>
      </c>
      <c r="M16" s="45">
        <v>65.639743061441195</v>
      </c>
      <c r="N16" s="45">
        <v>85.868421270382498</v>
      </c>
      <c r="O16" s="45">
        <v>153.62571528135499</v>
      </c>
      <c r="P16" s="45">
        <v>127.54452173911299</v>
      </c>
      <c r="Q16" s="45">
        <v>0</v>
      </c>
      <c r="R16" s="45">
        <v>0</v>
      </c>
      <c r="S16" s="45">
        <v>1.5347723092418164E-12</v>
      </c>
      <c r="T16" s="45">
        <v>2.6775524020195007E-12</v>
      </c>
      <c r="U16" s="45">
        <v>1002.9603276896501</v>
      </c>
      <c r="V16" s="45">
        <v>1061.9337397033701</v>
      </c>
    </row>
    <row r="17" spans="2:22" ht="18" customHeight="1">
      <c r="B17" s="44" t="s">
        <v>178</v>
      </c>
      <c r="C17" s="45">
        <v>-486.54118219000003</v>
      </c>
      <c r="D17" s="45">
        <v>-233.51928316000001</v>
      </c>
      <c r="E17" s="45">
        <v>-111.6401230344578</v>
      </c>
      <c r="F17" s="45">
        <v>-121.79067337919932</v>
      </c>
      <c r="G17" s="45">
        <v>-0.142166077072712</v>
      </c>
      <c r="H17" s="45">
        <v>-0.34389772519713047</v>
      </c>
      <c r="I17" s="45">
        <v>-92.810971566518603</v>
      </c>
      <c r="J17" s="45">
        <v>31.851989706550004</v>
      </c>
      <c r="K17" s="45">
        <v>-41.481357265252029</v>
      </c>
      <c r="L17" s="45">
        <v>-59.304749277172235</v>
      </c>
      <c r="M17" s="45">
        <v>-56.928067516043221</v>
      </c>
      <c r="N17" s="45">
        <v>-56.997197797661421</v>
      </c>
      <c r="O17" s="45">
        <v>-141.31343684483531</v>
      </c>
      <c r="P17" s="45">
        <v>-106.72477911022078</v>
      </c>
      <c r="Q17" s="45">
        <v>0</v>
      </c>
      <c r="R17" s="45">
        <v>0</v>
      </c>
      <c r="S17" s="45">
        <v>-1.3642420526593924E-12</v>
      </c>
      <c r="T17" s="45">
        <v>-1.6298145055770874E-12</v>
      </c>
      <c r="U17" s="45">
        <v>-930.85730449418111</v>
      </c>
      <c r="V17" s="45">
        <v>-546.82859074290252</v>
      </c>
    </row>
    <row r="18" spans="2:22" ht="18" customHeight="1">
      <c r="B18" s="44" t="s">
        <v>179</v>
      </c>
      <c r="C18" s="45">
        <v>-60.102956850000005</v>
      </c>
      <c r="D18" s="45">
        <v>-41.430943550000002</v>
      </c>
      <c r="E18" s="45">
        <v>-105.19545670515799</v>
      </c>
      <c r="F18" s="45">
        <v>-123.46337000486</v>
      </c>
      <c r="G18" s="45">
        <v>-0.43848367390445597</v>
      </c>
      <c r="H18" s="45">
        <v>-0.33466862453207696</v>
      </c>
      <c r="I18" s="45">
        <v>-6.1597600934940404</v>
      </c>
      <c r="J18" s="45">
        <v>-5.2503493446245404</v>
      </c>
      <c r="K18" s="45">
        <v>-20.352224597105401</v>
      </c>
      <c r="L18" s="45">
        <v>-32.239808014323003</v>
      </c>
      <c r="M18" s="45">
        <v>-23.363419193635799</v>
      </c>
      <c r="N18" s="45">
        <v>-31.156367831091199</v>
      </c>
      <c r="O18" s="45">
        <v>-18.427777819289201</v>
      </c>
      <c r="P18" s="45">
        <v>-31.468739090769901</v>
      </c>
      <c r="Q18" s="45">
        <v>0</v>
      </c>
      <c r="R18" s="45">
        <v>0</v>
      </c>
      <c r="S18" s="45">
        <v>-9.5923269327613525E-14</v>
      </c>
      <c r="T18" s="45">
        <v>-2.6921043172478675E-13</v>
      </c>
      <c r="U18" s="45">
        <v>-234.04007893258699</v>
      </c>
      <c r="V18" s="45">
        <v>-265.34424646020096</v>
      </c>
    </row>
    <row r="19" spans="2:22" ht="18" customHeight="1">
      <c r="B19" s="44" t="s">
        <v>180</v>
      </c>
      <c r="C19" s="45">
        <v>-8.0788256099999991</v>
      </c>
      <c r="D19" s="45">
        <v>-4.5135637000000006</v>
      </c>
      <c r="E19" s="45">
        <v>-0.12955831874322801</v>
      </c>
      <c r="F19" s="45">
        <v>-8.4030243544410993E-2</v>
      </c>
      <c r="G19" s="45">
        <v>0</v>
      </c>
      <c r="H19" s="45">
        <v>0</v>
      </c>
      <c r="I19" s="45">
        <v>0.15782236397812999</v>
      </c>
      <c r="J19" s="45">
        <v>0.194378205650973</v>
      </c>
      <c r="K19" s="45">
        <v>-0.18202238769363502</v>
      </c>
      <c r="L19" s="45">
        <v>-0.173775483664486</v>
      </c>
      <c r="M19" s="45">
        <v>-0.70830354450518229</v>
      </c>
      <c r="N19" s="45">
        <v>-0.8212763050160139</v>
      </c>
      <c r="O19" s="45">
        <v>-1.4560693262034701E-2</v>
      </c>
      <c r="P19" s="45">
        <v>-0.32211124130265206</v>
      </c>
      <c r="Q19" s="45">
        <v>0</v>
      </c>
      <c r="R19" s="45">
        <v>0</v>
      </c>
      <c r="S19" s="45">
        <v>-1.9827889330414905E-15</v>
      </c>
      <c r="T19" s="45">
        <v>0</v>
      </c>
      <c r="U19" s="45">
        <v>-8.9554481902259511</v>
      </c>
      <c r="V19" s="45">
        <v>-5.7203787678765909</v>
      </c>
    </row>
    <row r="20" spans="2:22" ht="18" customHeight="1">
      <c r="B20" s="46" t="s">
        <v>181</v>
      </c>
      <c r="C20" s="47">
        <v>-128.63514514000005</v>
      </c>
      <c r="D20" s="47">
        <v>138.40802418000004</v>
      </c>
      <c r="E20" s="47">
        <v>8.4684023213149615</v>
      </c>
      <c r="F20" s="47">
        <v>43.400483363534228</v>
      </c>
      <c r="G20" s="47">
        <v>0.22200414190025608</v>
      </c>
      <c r="H20" s="47">
        <v>-6.4522578011078358E-2</v>
      </c>
      <c r="I20" s="47">
        <v>-10.493187916074312</v>
      </c>
      <c r="J20" s="47">
        <v>105.87206513089494</v>
      </c>
      <c r="K20" s="47">
        <v>-18.964470065710263</v>
      </c>
      <c r="L20" s="47">
        <v>-29.497997997462519</v>
      </c>
      <c r="M20" s="47">
        <v>-15.360047192743009</v>
      </c>
      <c r="N20" s="47">
        <v>-3.1064206633861358</v>
      </c>
      <c r="O20" s="47">
        <v>-6.1300600760315591</v>
      </c>
      <c r="P20" s="47">
        <v>-10.971107703180339</v>
      </c>
      <c r="Q20" s="47">
        <v>0</v>
      </c>
      <c r="R20" s="47">
        <v>0</v>
      </c>
      <c r="S20" s="47">
        <v>-2.2204460492503131E-14</v>
      </c>
      <c r="T20" s="47">
        <v>7.7852746471762646E-13</v>
      </c>
      <c r="U20" s="47">
        <v>-170.89250392734399</v>
      </c>
      <c r="V20" s="47">
        <v>244.04052373239</v>
      </c>
    </row>
    <row r="21" spans="2:22" ht="18" customHeight="1">
      <c r="B21" s="54" t="s">
        <v>185</v>
      </c>
      <c r="C21" s="55">
        <v>189.69748850098901</v>
      </c>
      <c r="D21" s="55">
        <v>-79.242246596746</v>
      </c>
      <c r="E21" s="55">
        <v>5.1717851665801495</v>
      </c>
      <c r="F21" s="55">
        <v>38.307537656240008</v>
      </c>
      <c r="G21" s="55">
        <v>0.13643555636918606</v>
      </c>
      <c r="H21" s="55">
        <v>8.5278421573943677E-2</v>
      </c>
      <c r="I21" s="55">
        <v>14.174542033298392</v>
      </c>
      <c r="J21" s="55">
        <v>-100.80985202790791</v>
      </c>
      <c r="K21" s="55">
        <v>16.856284163280147</v>
      </c>
      <c r="L21" s="55">
        <v>24.495276233055556</v>
      </c>
      <c r="M21" s="55">
        <v>7.8253057537163695</v>
      </c>
      <c r="N21" s="55">
        <v>3.4264531495252744</v>
      </c>
      <c r="O21" s="55">
        <v>8.7859441551515065</v>
      </c>
      <c r="P21" s="55">
        <v>9.4588963458809019</v>
      </c>
      <c r="Q21" s="55">
        <v>0</v>
      </c>
      <c r="R21" s="55">
        <v>0</v>
      </c>
      <c r="S21" s="55">
        <v>-3.1999999999985818E-2</v>
      </c>
      <c r="T21" s="55">
        <v>-6.2755134422332044E-13</v>
      </c>
      <c r="U21" s="55">
        <v>242.61578532938478</v>
      </c>
      <c r="V21" s="55">
        <v>-104.27865681837885</v>
      </c>
    </row>
    <row r="22" spans="2:22" ht="18" customHeight="1">
      <c r="B22" s="50" t="s">
        <v>186</v>
      </c>
      <c r="C22" s="51">
        <v>61.062343360988962</v>
      </c>
      <c r="D22" s="51">
        <v>59.165777583254041</v>
      </c>
      <c r="E22" s="51">
        <v>13.640187487895112</v>
      </c>
      <c r="F22" s="51">
        <v>81.708021019774236</v>
      </c>
      <c r="G22" s="51">
        <v>0.35843969826944211</v>
      </c>
      <c r="H22" s="51">
        <v>2.075584356286532E-2</v>
      </c>
      <c r="I22" s="51">
        <v>3.68135411722408</v>
      </c>
      <c r="J22" s="51">
        <v>5.0622131029870303</v>
      </c>
      <c r="K22" s="51">
        <v>-2.1081859024301153</v>
      </c>
      <c r="L22" s="51">
        <v>-5.0027217644069637</v>
      </c>
      <c r="M22" s="51">
        <v>-7.5347414390266394</v>
      </c>
      <c r="N22" s="51">
        <v>0.32003248613913859</v>
      </c>
      <c r="O22" s="51">
        <v>2.6558840791199474</v>
      </c>
      <c r="P22" s="51">
        <v>-1.5122113572994369</v>
      </c>
      <c r="Q22" s="51">
        <v>0</v>
      </c>
      <c r="R22" s="51">
        <v>0</v>
      </c>
      <c r="S22" s="51">
        <v>-3.2000000000005357E-2</v>
      </c>
      <c r="T22" s="51">
        <v>1.5097612049430602E-13</v>
      </c>
      <c r="U22" s="51">
        <v>71.723281402040783</v>
      </c>
      <c r="V22" s="51">
        <v>139.76186691401114</v>
      </c>
    </row>
    <row r="23" spans="2:22" ht="18" customHeight="1">
      <c r="B23" s="50" t="s">
        <v>187</v>
      </c>
      <c r="C23" s="51">
        <v>13.365503159999992</v>
      </c>
      <c r="D23" s="51">
        <v>17.522559819999994</v>
      </c>
      <c r="E23" s="51">
        <v>5.5091751837865202</v>
      </c>
      <c r="F23" s="51">
        <v>2.1703912445245397</v>
      </c>
      <c r="G23" s="51">
        <v>-0.62272830424635206</v>
      </c>
      <c r="H23" s="51">
        <v>-0.45808538378173264</v>
      </c>
      <c r="I23" s="51">
        <v>-7.4767734874689781E-2</v>
      </c>
      <c r="J23" s="51">
        <v>0.2254361530956768</v>
      </c>
      <c r="K23" s="51">
        <v>0.4611736675647094</v>
      </c>
      <c r="L23" s="51">
        <v>2.2555167693904403</v>
      </c>
      <c r="M23" s="51">
        <v>1.0047438158834938</v>
      </c>
      <c r="N23" s="51">
        <v>1.1392944667129175</v>
      </c>
      <c r="O23" s="51">
        <v>0</v>
      </c>
      <c r="P23" s="51">
        <v>0</v>
      </c>
      <c r="Q23" s="51">
        <v>-2.3888699960133306</v>
      </c>
      <c r="R23" s="51">
        <v>0.34791011390479981</v>
      </c>
      <c r="S23" s="51">
        <v>-48.117635472361826</v>
      </c>
      <c r="T23" s="51">
        <v>-34.209618378875348</v>
      </c>
      <c r="U23" s="51">
        <v>-30.863405680261494</v>
      </c>
      <c r="V23" s="51">
        <v>-11.006595195028709</v>
      </c>
    </row>
    <row r="24" spans="2:22" ht="18" customHeight="1">
      <c r="B24" s="52" t="s">
        <v>188</v>
      </c>
      <c r="C24" s="53">
        <v>0</v>
      </c>
      <c r="D24" s="53">
        <v>-1.2342499999999901E-5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-2.6452417647879503</v>
      </c>
      <c r="L24" s="53">
        <v>-3.30197260133688</v>
      </c>
      <c r="M24" s="53">
        <v>0</v>
      </c>
      <c r="N24" s="53">
        <v>0</v>
      </c>
      <c r="O24" s="53">
        <v>0</v>
      </c>
      <c r="P24" s="53">
        <v>0</v>
      </c>
      <c r="Q24" s="53">
        <v>-0.18384365999999999</v>
      </c>
      <c r="R24" s="53">
        <v>-0.23980942515923201</v>
      </c>
      <c r="S24" s="53">
        <v>0</v>
      </c>
      <c r="T24" s="53">
        <v>2.1147302659008104E-15</v>
      </c>
      <c r="U24" s="53">
        <v>-2.8290854247879502</v>
      </c>
      <c r="V24" s="53">
        <v>-3.5417943689961096</v>
      </c>
    </row>
    <row r="25" spans="2:22" ht="18" customHeight="1">
      <c r="B25" s="46" t="s">
        <v>189</v>
      </c>
      <c r="C25" s="47">
        <v>165.01721890928718</v>
      </c>
      <c r="D25" s="47">
        <v>144.31521239112911</v>
      </c>
      <c r="E25" s="47">
        <v>62.51178428881073</v>
      </c>
      <c r="F25" s="47">
        <v>84.107118009949772</v>
      </c>
      <c r="G25" s="47">
        <v>35.780011354465195</v>
      </c>
      <c r="H25" s="47">
        <v>21.168139826508003</v>
      </c>
      <c r="I25" s="47">
        <v>9.3349852088811502</v>
      </c>
      <c r="J25" s="47">
        <v>-1.3272033857192289</v>
      </c>
      <c r="K25" s="47">
        <v>26.265508070791753</v>
      </c>
      <c r="L25" s="47">
        <v>16.217922313987351</v>
      </c>
      <c r="M25" s="47">
        <v>14.120547423706551</v>
      </c>
      <c r="N25" s="47">
        <v>18.298909745530899</v>
      </c>
      <c r="O25" s="47">
        <v>43.17330444304114</v>
      </c>
      <c r="P25" s="47">
        <v>48.362800150739801</v>
      </c>
      <c r="Q25" s="47">
        <v>-0.59205428529057791</v>
      </c>
      <c r="R25" s="47">
        <v>1.4227348687455634</v>
      </c>
      <c r="S25" s="47">
        <v>-47.545556226322681</v>
      </c>
      <c r="T25" s="47">
        <v>-31.99508177606884</v>
      </c>
      <c r="U25" s="47">
        <v>308.06574918737044</v>
      </c>
      <c r="V25" s="47">
        <v>300.57055214480346</v>
      </c>
    </row>
    <row r="26" spans="2:22" ht="18" customHeight="1">
      <c r="B26" s="44" t="s">
        <v>190</v>
      </c>
      <c r="C26" s="45">
        <v>-39.539055572500004</v>
      </c>
      <c r="D26" s="45">
        <v>-34.720970889999997</v>
      </c>
      <c r="E26" s="45">
        <v>-14.482619845597</v>
      </c>
      <c r="F26" s="45">
        <v>-29.6726104575779</v>
      </c>
      <c r="G26" s="45">
        <v>-8.2182813001540005</v>
      </c>
      <c r="H26" s="45">
        <v>-5.5091392739903604</v>
      </c>
      <c r="I26" s="45">
        <v>-2.45277544078052</v>
      </c>
      <c r="J26" s="45">
        <v>0.73410188160871304</v>
      </c>
      <c r="K26" s="45">
        <v>-6.6224483367597005</v>
      </c>
      <c r="L26" s="45">
        <v>-4.9543204809331298</v>
      </c>
      <c r="M26" s="45">
        <v>-3.0909656180920102</v>
      </c>
      <c r="N26" s="45">
        <v>-4.9968637794087396</v>
      </c>
      <c r="O26" s="45">
        <v>-10.729927243395899</v>
      </c>
      <c r="P26" s="45">
        <v>-11.850409896435</v>
      </c>
      <c r="Q26" s="45">
        <v>-1.0308266699999999</v>
      </c>
      <c r="R26" s="45">
        <v>-0.423681191468186</v>
      </c>
      <c r="S26" s="45">
        <v>10.555324360000036</v>
      </c>
      <c r="T26" s="45">
        <v>7.2653907049998923</v>
      </c>
      <c r="U26" s="45">
        <v>-75.611575667279098</v>
      </c>
      <c r="V26" s="45">
        <v>-84.128503383204716</v>
      </c>
    </row>
    <row r="27" spans="2:22" ht="18" customHeight="1">
      <c r="B27" s="44" t="s">
        <v>191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</row>
    <row r="28" spans="2:22" ht="18" customHeight="1">
      <c r="B28" s="48" t="s">
        <v>2</v>
      </c>
      <c r="C28" s="49">
        <v>-17.185685802740899</v>
      </c>
      <c r="D28" s="49">
        <v>-7.3879141215614004</v>
      </c>
      <c r="E28" s="49">
        <v>-33.707505537938701</v>
      </c>
      <c r="F28" s="49">
        <v>-42.833644777325098</v>
      </c>
      <c r="G28" s="49">
        <v>0</v>
      </c>
      <c r="H28" s="49">
        <v>0</v>
      </c>
      <c r="I28" s="49">
        <v>-3.4582253855015201</v>
      </c>
      <c r="J28" s="49">
        <v>-5.8277154174326897</v>
      </c>
      <c r="K28" s="49">
        <v>-1.7131442072933001</v>
      </c>
      <c r="L28" s="49">
        <v>-0.40519693440143401</v>
      </c>
      <c r="M28" s="49">
        <v>-0.91710842876607601</v>
      </c>
      <c r="N28" s="49">
        <v>-0.59651417457363198</v>
      </c>
      <c r="O28" s="49">
        <v>1.5002272987040001E-5</v>
      </c>
      <c r="P28" s="49">
        <v>-2.5260315723402897E-4</v>
      </c>
      <c r="Q28" s="49">
        <v>-0.454757082259024</v>
      </c>
      <c r="R28" s="49">
        <v>-0.59060620454678103</v>
      </c>
      <c r="S28" s="49">
        <v>-1.6897057352218665</v>
      </c>
      <c r="T28" s="49">
        <v>-4.3109096140034309</v>
      </c>
      <c r="U28" s="49">
        <v>-59.1261171774484</v>
      </c>
      <c r="V28" s="49">
        <v>-61.952753847001702</v>
      </c>
    </row>
    <row r="29" spans="2:22" ht="18" customHeight="1">
      <c r="B29" s="50" t="s">
        <v>199</v>
      </c>
      <c r="C29" s="51">
        <v>108.29247753404627</v>
      </c>
      <c r="D29" s="51">
        <v>102.20632737956772</v>
      </c>
      <c r="E29" s="51">
        <v>14.321658905275029</v>
      </c>
      <c r="F29" s="51">
        <v>11.600862775046771</v>
      </c>
      <c r="G29" s="51">
        <v>27.561730054311194</v>
      </c>
      <c r="H29" s="51">
        <v>15.659000552517643</v>
      </c>
      <c r="I29" s="51">
        <v>3.4239843825991096</v>
      </c>
      <c r="J29" s="51">
        <v>-6.4208169215432056</v>
      </c>
      <c r="K29" s="51">
        <v>17.929915526738753</v>
      </c>
      <c r="L29" s="51">
        <v>10.858404898652786</v>
      </c>
      <c r="M29" s="51">
        <v>10.112473376848465</v>
      </c>
      <c r="N29" s="51">
        <v>12.705531791548527</v>
      </c>
      <c r="O29" s="51">
        <v>32.443392201918229</v>
      </c>
      <c r="P29" s="51">
        <v>36.512137651147569</v>
      </c>
      <c r="Q29" s="51">
        <v>-2.077638037549602</v>
      </c>
      <c r="R29" s="51">
        <v>0.40844747273059645</v>
      </c>
      <c r="S29" s="51">
        <v>-38.679937601544509</v>
      </c>
      <c r="T29" s="51">
        <v>-29.040600685072381</v>
      </c>
      <c r="U29" s="51">
        <v>173.32805634264292</v>
      </c>
      <c r="V29" s="51">
        <v>154.48929491459705</v>
      </c>
    </row>
    <row r="30" spans="2:22" ht="18" customHeight="1">
      <c r="B30" s="56" t="s">
        <v>6</v>
      </c>
      <c r="C30" s="57">
        <v>0.70650294005447445</v>
      </c>
      <c r="D30" s="57">
        <v>0.72699960135378028</v>
      </c>
      <c r="E30" s="57">
        <v>0.51734906610904396</v>
      </c>
      <c r="F30" s="57">
        <v>0.6989871329830446</v>
      </c>
      <c r="G30" s="57">
        <v>0.64078498864907907</v>
      </c>
      <c r="H30" s="57">
        <v>0.72256901973205589</v>
      </c>
      <c r="I30" s="57">
        <v>0.73443523682136602</v>
      </c>
      <c r="J30" s="57">
        <v>0.79727430477278971</v>
      </c>
      <c r="K30" s="57">
        <v>0.58982962117172122</v>
      </c>
      <c r="L30" s="57">
        <v>0.64583346474711745</v>
      </c>
      <c r="M30" s="57">
        <v>0.70539902987325054</v>
      </c>
      <c r="N30" s="57">
        <v>0.68919760593863644</v>
      </c>
      <c r="O30" s="57">
        <v>0.67437931561795217</v>
      </c>
      <c r="P30" s="57">
        <v>0.67743248806165268</v>
      </c>
      <c r="Q30" s="57">
        <v>0.51619515149089279</v>
      </c>
      <c r="R30" s="57">
        <v>0.53688119601578543</v>
      </c>
      <c r="S30" s="57"/>
      <c r="T30" s="57"/>
      <c r="U30" s="57">
        <v>0.662875920782522</v>
      </c>
      <c r="V30" s="57">
        <v>0.70502045815761138</v>
      </c>
    </row>
    <row r="31" spans="2:22" ht="18" customHeight="1">
      <c r="B31" s="56" t="s">
        <v>5</v>
      </c>
      <c r="C31" s="58">
        <v>0.22649643482548246</v>
      </c>
      <c r="D31" s="58">
        <v>0.22613822335794156</v>
      </c>
      <c r="E31" s="58">
        <v>0.36465409095316237</v>
      </c>
      <c r="F31" s="58">
        <v>0.34734703085154406</v>
      </c>
      <c r="G31" s="58">
        <v>0.32569637856758438</v>
      </c>
      <c r="H31" s="58">
        <v>0.29607448359378985</v>
      </c>
      <c r="I31" s="58">
        <v>0.31295661051918644</v>
      </c>
      <c r="J31" s="58">
        <v>0.31328352090118294</v>
      </c>
      <c r="K31" s="58">
        <v>0.32439488962612034</v>
      </c>
      <c r="L31" s="58">
        <v>0.33947672560978814</v>
      </c>
      <c r="M31" s="58">
        <v>0.2244991140943805</v>
      </c>
      <c r="N31" s="58">
        <v>0.26314204543273351</v>
      </c>
      <c r="O31" s="58">
        <v>0.27649186702422474</v>
      </c>
      <c r="P31" s="58">
        <v>0.26386466028374411</v>
      </c>
      <c r="Q31" s="58">
        <v>0.48654631835673029</v>
      </c>
      <c r="R31" s="58">
        <v>0.44933285118795768</v>
      </c>
      <c r="S31" s="58"/>
      <c r="T31" s="58"/>
      <c r="U31" s="58">
        <v>0.28034361912469508</v>
      </c>
      <c r="V31" s="58">
        <v>0.27516914136334525</v>
      </c>
    </row>
    <row r="32" spans="2:22" ht="18" customHeight="1">
      <c r="B32" s="59" t="s">
        <v>4</v>
      </c>
      <c r="C32" s="60">
        <v>0.93299937487995688</v>
      </c>
      <c r="D32" s="60">
        <v>0.95313782471172181</v>
      </c>
      <c r="E32" s="60">
        <v>0.88200315706220633</v>
      </c>
      <c r="F32" s="60">
        <v>1.0463341638345887</v>
      </c>
      <c r="G32" s="60">
        <v>0.96648136721666345</v>
      </c>
      <c r="H32" s="60">
        <v>1.0186435033258459</v>
      </c>
      <c r="I32" s="60">
        <v>1.0473918473405526</v>
      </c>
      <c r="J32" s="60">
        <v>1.1105578256739728</v>
      </c>
      <c r="K32" s="60">
        <v>0.91422451079784151</v>
      </c>
      <c r="L32" s="60">
        <v>0.98531019035690559</v>
      </c>
      <c r="M32" s="60">
        <v>0.92989814396763104</v>
      </c>
      <c r="N32" s="60">
        <v>0.95233965137137</v>
      </c>
      <c r="O32" s="60">
        <v>0.95087118264217696</v>
      </c>
      <c r="P32" s="60">
        <v>0.94129714834539679</v>
      </c>
      <c r="Q32" s="60">
        <v>1.0027414698476231</v>
      </c>
      <c r="R32" s="60">
        <v>0.98621404720374306</v>
      </c>
      <c r="S32" s="60"/>
      <c r="T32" s="60"/>
      <c r="U32" s="60">
        <v>0.94321953990721707</v>
      </c>
      <c r="V32" s="60">
        <v>0.98018959952095663</v>
      </c>
    </row>
    <row r="33" spans="2:22" ht="18" customHeight="1"/>
    <row r="34" spans="2:22" ht="27.75" customHeight="1">
      <c r="C34" s="216" t="s">
        <v>0</v>
      </c>
      <c r="D34" s="217"/>
      <c r="E34" s="216" t="s">
        <v>8</v>
      </c>
      <c r="F34" s="217"/>
      <c r="G34" s="216" t="s">
        <v>7</v>
      </c>
      <c r="H34" s="217"/>
      <c r="I34" s="216" t="s">
        <v>151</v>
      </c>
      <c r="J34" s="217"/>
      <c r="K34" s="216" t="s">
        <v>10</v>
      </c>
      <c r="L34" s="217"/>
      <c r="M34" s="216" t="s">
        <v>9</v>
      </c>
      <c r="N34" s="217"/>
      <c r="O34" s="216" t="s">
        <v>200</v>
      </c>
      <c r="P34" s="217"/>
      <c r="Q34" s="216" t="s">
        <v>1</v>
      </c>
      <c r="R34" s="217"/>
      <c r="S34" s="216" t="s">
        <v>174</v>
      </c>
      <c r="T34" s="217"/>
      <c r="U34" s="216" t="s">
        <v>175</v>
      </c>
      <c r="V34" s="217"/>
    </row>
    <row r="35" spans="2:22" ht="36" customHeight="1">
      <c r="C35" s="63" t="s">
        <v>236</v>
      </c>
      <c r="D35" s="63" t="s">
        <v>244</v>
      </c>
      <c r="E35" s="63" t="s">
        <v>236</v>
      </c>
      <c r="F35" s="63" t="s">
        <v>244</v>
      </c>
      <c r="G35" s="63" t="s">
        <v>236</v>
      </c>
      <c r="H35" s="63" t="s">
        <v>244</v>
      </c>
      <c r="I35" s="63" t="s">
        <v>236</v>
      </c>
      <c r="J35" s="63" t="s">
        <v>244</v>
      </c>
      <c r="K35" s="63" t="s">
        <v>236</v>
      </c>
      <c r="L35" s="63" t="s">
        <v>244</v>
      </c>
      <c r="M35" s="63" t="s">
        <v>236</v>
      </c>
      <c r="N35" s="63" t="s">
        <v>244</v>
      </c>
      <c r="O35" s="63" t="s">
        <v>236</v>
      </c>
      <c r="P35" s="63" t="s">
        <v>244</v>
      </c>
      <c r="Q35" s="63" t="s">
        <v>236</v>
      </c>
      <c r="R35" s="63" t="s">
        <v>244</v>
      </c>
      <c r="S35" s="63" t="s">
        <v>236</v>
      </c>
      <c r="T35" s="63" t="s">
        <v>244</v>
      </c>
      <c r="U35" s="63" t="s">
        <v>236</v>
      </c>
      <c r="V35" s="63" t="s">
        <v>244</v>
      </c>
    </row>
    <row r="36" spans="2:22" ht="20.149999999999999" customHeight="1">
      <c r="B36" s="44" t="s">
        <v>192</v>
      </c>
      <c r="C36" s="45">
        <v>26177.660483448995</v>
      </c>
      <c r="D36" s="45">
        <v>24532.195815102601</v>
      </c>
      <c r="E36" s="45">
        <v>2503.772571416227</v>
      </c>
      <c r="F36" s="45">
        <v>2960.1270814304362</v>
      </c>
      <c r="G36" s="45">
        <v>2555.4727756945213</v>
      </c>
      <c r="H36" s="45">
        <v>2403.0158151380524</v>
      </c>
      <c r="I36" s="45">
        <v>4021.1427431739594</v>
      </c>
      <c r="J36" s="45">
        <v>3848.2750878872462</v>
      </c>
      <c r="K36" s="45">
        <v>1958.9389916933169</v>
      </c>
      <c r="L36" s="45">
        <v>2157.4087929040775</v>
      </c>
      <c r="M36" s="45">
        <v>1542.7096563724626</v>
      </c>
      <c r="N36" s="45">
        <v>1655.336788498151</v>
      </c>
      <c r="O36" s="45">
        <v>5840.031342977888</v>
      </c>
      <c r="P36" s="45">
        <v>5847.7563219318163</v>
      </c>
      <c r="Q36" s="45">
        <v>209.85760222983137</v>
      </c>
      <c r="R36" s="45">
        <v>215.05517827005579</v>
      </c>
      <c r="S36" s="45">
        <v>1350.1461033267449</v>
      </c>
      <c r="T36" s="45">
        <v>1360.7342941397756</v>
      </c>
      <c r="U36" s="45">
        <v>46159.732270333945</v>
      </c>
      <c r="V36" s="45">
        <v>44979.905175302214</v>
      </c>
    </row>
    <row r="37" spans="2:22" ht="20.149999999999999" customHeight="1">
      <c r="B37" s="44" t="s">
        <v>193</v>
      </c>
      <c r="C37" s="45">
        <v>22521.837378080003</v>
      </c>
      <c r="D37" s="45">
        <v>22156.053978610002</v>
      </c>
      <c r="E37" s="45">
        <v>4090.5181522016419</v>
      </c>
      <c r="F37" s="45">
        <v>5321.1800967474646</v>
      </c>
      <c r="G37" s="45">
        <v>2812.33527833469</v>
      </c>
      <c r="H37" s="45">
        <v>2787.0963487637</v>
      </c>
      <c r="I37" s="45">
        <v>3991.7666846550296</v>
      </c>
      <c r="J37" s="45">
        <v>3888.39283060356</v>
      </c>
      <c r="K37" s="45">
        <v>2984.0175493951006</v>
      </c>
      <c r="L37" s="45">
        <v>2725.2567343297087</v>
      </c>
      <c r="M37" s="45">
        <v>2032.3907995025941</v>
      </c>
      <c r="N37" s="45">
        <v>2087.769704694033</v>
      </c>
      <c r="O37" s="45">
        <v>7355.9432223547501</v>
      </c>
      <c r="P37" s="45">
        <v>7717.3011190895595</v>
      </c>
      <c r="Q37" s="45">
        <v>257.97480952410302</v>
      </c>
      <c r="R37" s="45">
        <v>207.23411537999999</v>
      </c>
      <c r="S37" s="45">
        <v>-3121.3029931245537</v>
      </c>
      <c r="T37" s="45">
        <v>-3417.4692088481042</v>
      </c>
      <c r="U37" s="45">
        <v>42925.480880923358</v>
      </c>
      <c r="V37" s="45">
        <v>43472.815719369923</v>
      </c>
    </row>
    <row r="38" spans="2:22" ht="20.149999999999999" customHeight="1">
      <c r="B38" s="44" t="s">
        <v>194</v>
      </c>
      <c r="C38" s="45">
        <v>4357.6276418160014</v>
      </c>
      <c r="D38" s="45">
        <v>3971.9553227113188</v>
      </c>
      <c r="E38" s="45">
        <v>709.89464730139491</v>
      </c>
      <c r="F38" s="45">
        <v>858.20597560228293</v>
      </c>
      <c r="G38" s="45">
        <v>1406.5899618427015</v>
      </c>
      <c r="H38" s="45">
        <v>1341.9556457151925</v>
      </c>
      <c r="I38" s="45">
        <v>679.92983295448005</v>
      </c>
      <c r="J38" s="45">
        <v>643.27618155524601</v>
      </c>
      <c r="K38" s="45">
        <v>544.45312517420473</v>
      </c>
      <c r="L38" s="45">
        <v>543.91139947835927</v>
      </c>
      <c r="M38" s="45">
        <v>473.65614029489382</v>
      </c>
      <c r="N38" s="45">
        <v>508.5219468122321</v>
      </c>
      <c r="O38" s="45">
        <v>1798.2671176348892</v>
      </c>
      <c r="P38" s="45">
        <v>1737.3060664424186</v>
      </c>
      <c r="Q38" s="45">
        <v>115.49884535374507</v>
      </c>
      <c r="R38" s="45">
        <v>116.8816779118162</v>
      </c>
      <c r="S38" s="45">
        <v>-1622.5036131324198</v>
      </c>
      <c r="T38" s="45">
        <v>-1720.2770665426069</v>
      </c>
      <c r="U38" s="45">
        <v>8463.4136992398908</v>
      </c>
      <c r="V38" s="45">
        <v>8001.7371496862597</v>
      </c>
    </row>
    <row r="39" spans="2:22" ht="20.149999999999999" customHeight="1">
      <c r="B39" s="61" t="s">
        <v>195</v>
      </c>
      <c r="C39" s="62">
        <v>0.12393363829241144</v>
      </c>
      <c r="D39" s="62">
        <v>0.12825976327533326</v>
      </c>
      <c r="E39" s="62">
        <v>9.956524963187903E-2</v>
      </c>
      <c r="F39" s="62">
        <v>9.0372123518169645E-2</v>
      </c>
      <c r="G39" s="62">
        <v>6.4549371507185455E-2</v>
      </c>
      <c r="H39" s="62">
        <v>5.7252954443340345E-2</v>
      </c>
      <c r="I39" s="62">
        <v>1.3353872780098729E-3</v>
      </c>
      <c r="J39" s="62">
        <v>-1.3074458373177932E-2</v>
      </c>
      <c r="K39" s="62">
        <v>9.6929732769406016E-2</v>
      </c>
      <c r="L39" s="62">
        <v>8.5879048008029785E-2</v>
      </c>
      <c r="M39" s="62">
        <v>5.8210701883335866E-2</v>
      </c>
      <c r="N39" s="62">
        <v>5.965033912351568E-2</v>
      </c>
      <c r="O39" s="62">
        <v>8.4978759394056844E-2</v>
      </c>
      <c r="P39" s="62">
        <v>8.8454392559239689E-2</v>
      </c>
      <c r="Q39" s="62">
        <v>5.1152511532376529E-3</v>
      </c>
      <c r="R39" s="62">
        <v>2.6264467989144839E-2</v>
      </c>
      <c r="S39" s="62"/>
      <c r="T39" s="62"/>
      <c r="U39" s="62">
        <v>9.0025494865349734E-2</v>
      </c>
      <c r="V39" s="62">
        <v>9.1628481209699672E-2</v>
      </c>
    </row>
    <row r="40" spans="2:22" ht="20.149999999999999" customHeight="1">
      <c r="B40" s="56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</row>
    <row r="41" spans="2:22" ht="15" customHeight="1">
      <c r="B41" s="203" t="s">
        <v>222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</row>
    <row r="42" spans="2:22" ht="15" customHeight="1">
      <c r="B42" s="27"/>
    </row>
    <row r="43" spans="2:22" ht="15" hidden="1" customHeight="1"/>
    <row r="44" spans="2:22" ht="15" hidden="1" customHeight="1"/>
    <row r="45" spans="2:22" ht="15" hidden="1" customHeight="1"/>
    <row r="46" spans="2:22" ht="15" hidden="1" customHeight="1"/>
    <row r="47" spans="2:22" ht="15" hidden="1" customHeight="1"/>
    <row r="48" spans="2:22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3.5" hidden="1"/>
    <row r="65" ht="13.5" hidden="1"/>
    <row r="66" ht="13.5" hidden="1"/>
    <row r="67" ht="13.5" hidden="1"/>
    <row r="68" ht="13.5" hidden="1"/>
    <row r="69" ht="13.5" hidden="1"/>
  </sheetData>
  <mergeCells count="20">
    <mergeCell ref="O34:P34"/>
    <mergeCell ref="Q34:R34"/>
    <mergeCell ref="S34:T34"/>
    <mergeCell ref="U34:V34"/>
    <mergeCell ref="O4:P4"/>
    <mergeCell ref="Q4:R4"/>
    <mergeCell ref="S4:T4"/>
    <mergeCell ref="U4:V4"/>
    <mergeCell ref="M34:N34"/>
    <mergeCell ref="C4:D4"/>
    <mergeCell ref="E4:F4"/>
    <mergeCell ref="G4:H4"/>
    <mergeCell ref="I4:J4"/>
    <mergeCell ref="K4:L4"/>
    <mergeCell ref="M4:N4"/>
    <mergeCell ref="C34:D34"/>
    <mergeCell ref="E34:F34"/>
    <mergeCell ref="G34:H34"/>
    <mergeCell ref="I34:J34"/>
    <mergeCell ref="K34:L34"/>
  </mergeCells>
  <pageMargins left="0.75" right="0.75" top="1" bottom="1" header="0" footer="0"/>
  <pageSetup paperSize="9" scale="4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D81E05"/>
    <pageSetUpPr fitToPage="1"/>
  </sheetPr>
  <dimension ref="A1:R85"/>
  <sheetViews>
    <sheetView showGridLines="0" showRowColHeaders="0" zoomScale="70" zoomScaleNormal="70" zoomScaleSheetLayoutView="50" workbookViewId="0"/>
  </sheetViews>
  <sheetFormatPr baseColWidth="10" defaultColWidth="0" defaultRowHeight="15.5"/>
  <cols>
    <col min="1" max="1" width="11.1796875" style="30" customWidth="1"/>
    <col min="2" max="2" width="66.7265625" style="30" customWidth="1"/>
    <col min="3" max="6" width="15.7265625" style="30" customWidth="1"/>
    <col min="7" max="7" width="9" style="30" customWidth="1"/>
    <col min="8" max="8" width="15.7265625" style="30" customWidth="1"/>
    <col min="9" max="9" width="9.7265625" style="30" customWidth="1"/>
    <col min="10" max="10" width="18" style="30" customWidth="1"/>
    <col min="11" max="12" width="11.453125" style="30" customWidth="1"/>
    <col min="13" max="18" width="0" style="30" hidden="1" customWidth="1"/>
    <col min="19" max="16384" width="11.453125" style="30" hidden="1"/>
  </cols>
  <sheetData>
    <row r="1" spans="1:12" s="2" customFormat="1" ht="15" customHeight="1">
      <c r="A1" s="29"/>
    </row>
    <row r="2" spans="1:12" s="3" customFormat="1" ht="50.15" customHeight="1">
      <c r="A2" s="29"/>
      <c r="B2" s="118" t="str">
        <f>+CONCATENATE("Consolidated Profit &amp; Loss by Business Unit - Quarterly standalone figures")</f>
        <v>Consolidated Profit &amp; Loss by Business Unit - Quarterly standalone figures</v>
      </c>
      <c r="C2" s="119"/>
      <c r="D2" s="118"/>
      <c r="E2" s="118"/>
      <c r="F2" s="118"/>
      <c r="G2" s="118"/>
      <c r="H2" s="118"/>
      <c r="I2" s="118"/>
      <c r="J2" s="118"/>
      <c r="K2" s="118"/>
      <c r="L2" s="118"/>
    </row>
    <row r="3" spans="1:12" hidden="1">
      <c r="A3" s="29"/>
    </row>
    <row r="4" spans="1:12" hidden="1">
      <c r="A4" s="2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hidden="1">
      <c r="A5" s="29"/>
      <c r="C5" s="31"/>
      <c r="D5" s="31"/>
      <c r="E5" s="31"/>
      <c r="F5" s="31"/>
      <c r="J5" s="31"/>
    </row>
    <row r="6" spans="1:12" ht="3.75" customHeight="1">
      <c r="A6" s="29"/>
      <c r="C6" s="185"/>
      <c r="D6" s="185"/>
      <c r="E6" s="185"/>
      <c r="F6" s="186"/>
      <c r="G6" s="185"/>
      <c r="H6" s="185"/>
      <c r="I6" s="185"/>
      <c r="J6" s="186"/>
    </row>
    <row r="7" spans="1:12" ht="15.75" customHeight="1">
      <c r="A7" s="29"/>
      <c r="B7" s="115"/>
      <c r="C7" s="219">
        <v>2021</v>
      </c>
      <c r="D7" s="220"/>
      <c r="E7" s="220"/>
      <c r="F7" s="220"/>
      <c r="G7" s="32"/>
      <c r="H7" s="215">
        <v>2022</v>
      </c>
      <c r="I7" s="76"/>
      <c r="J7" s="218" t="s">
        <v>245</v>
      </c>
    </row>
    <row r="8" spans="1:12" ht="45.75" customHeight="1">
      <c r="A8" s="29"/>
      <c r="B8" s="187" t="s">
        <v>137</v>
      </c>
      <c r="C8" s="188" t="s">
        <v>237</v>
      </c>
      <c r="D8" s="188" t="s">
        <v>238</v>
      </c>
      <c r="E8" s="188" t="s">
        <v>239</v>
      </c>
      <c r="F8" s="188" t="s">
        <v>240</v>
      </c>
      <c r="G8" s="32"/>
      <c r="H8" s="213" t="s">
        <v>237</v>
      </c>
      <c r="I8" s="32"/>
      <c r="J8" s="218"/>
    </row>
    <row r="9" spans="1:12" hidden="1">
      <c r="A9" s="29"/>
      <c r="B9" s="189" t="s">
        <v>138</v>
      </c>
      <c r="C9" s="190"/>
      <c r="D9" s="190"/>
      <c r="E9" s="190"/>
      <c r="F9" s="190"/>
      <c r="G9" s="191"/>
      <c r="H9" s="190"/>
      <c r="I9" s="192"/>
      <c r="J9" s="190"/>
    </row>
    <row r="10" spans="1:12" ht="15.65" customHeight="1">
      <c r="A10" s="29"/>
      <c r="B10" s="64" t="s">
        <v>150</v>
      </c>
      <c r="C10" s="70">
        <v>7303.9677309320296</v>
      </c>
      <c r="D10" s="70">
        <v>6779.0828001440705</v>
      </c>
      <c r="E10" s="70">
        <v>5699.9873776057975</v>
      </c>
      <c r="F10" s="70">
        <v>7474.2065309819991</v>
      </c>
      <c r="G10" s="101"/>
      <c r="H10" s="70">
        <v>7568.3311942154505</v>
      </c>
      <c r="I10" s="90"/>
      <c r="J10" s="91">
        <v>3.6194500444443591E-2</v>
      </c>
    </row>
    <row r="11" spans="1:12" ht="15.65" customHeight="1">
      <c r="A11" s="29"/>
      <c r="B11" s="64" t="s">
        <v>139</v>
      </c>
      <c r="C11" s="70">
        <v>5895.6557519771004</v>
      </c>
      <c r="D11" s="70">
        <v>5766.9711041092005</v>
      </c>
      <c r="E11" s="70">
        <v>4969.3339978009008</v>
      </c>
      <c r="F11" s="70">
        <v>5522.6288424941995</v>
      </c>
      <c r="G11" s="101"/>
      <c r="H11" s="70">
        <v>6537.7181487819698</v>
      </c>
      <c r="I11" s="90"/>
      <c r="J11" s="91">
        <v>0.10890432274468445</v>
      </c>
    </row>
    <row r="12" spans="1:12" ht="15.65" customHeight="1">
      <c r="A12" s="29"/>
      <c r="B12" s="65" t="s">
        <v>140</v>
      </c>
      <c r="C12" s="70">
        <v>4769.9585527515001</v>
      </c>
      <c r="D12" s="70">
        <v>4576.692465691799</v>
      </c>
      <c r="E12" s="70">
        <v>3944.0724849462003</v>
      </c>
      <c r="F12" s="70">
        <v>3976.3895501752031</v>
      </c>
      <c r="G12" s="101"/>
      <c r="H12" s="70">
        <v>5367.9155459285794</v>
      </c>
      <c r="I12" s="90"/>
      <c r="J12" s="91">
        <v>0.12535894946763304</v>
      </c>
    </row>
    <row r="13" spans="1:12" ht="15.65" customHeight="1">
      <c r="A13" s="29"/>
      <c r="B13" s="65" t="s">
        <v>141</v>
      </c>
      <c r="C13" s="70">
        <v>1125.6971992256001</v>
      </c>
      <c r="D13" s="70">
        <v>1190.2786384174199</v>
      </c>
      <c r="E13" s="70">
        <v>1025.2615128546799</v>
      </c>
      <c r="F13" s="70">
        <v>1546.2392923190005</v>
      </c>
      <c r="G13" s="101"/>
      <c r="H13" s="70">
        <v>1169.8026028534</v>
      </c>
      <c r="I13" s="90"/>
      <c r="J13" s="91">
        <v>3.9180521776318956E-2</v>
      </c>
    </row>
    <row r="14" spans="1:12" ht="15.65" customHeight="1">
      <c r="A14" s="29"/>
      <c r="B14" s="64" t="s">
        <v>3</v>
      </c>
      <c r="C14" s="70">
        <v>173.328336808578</v>
      </c>
      <c r="D14" s="70">
        <v>190.669731578626</v>
      </c>
      <c r="E14" s="70">
        <v>160.40157986231594</v>
      </c>
      <c r="F14" s="70">
        <v>240.79100729926404</v>
      </c>
      <c r="G14" s="101"/>
      <c r="H14" s="70">
        <v>154.48946367088899</v>
      </c>
      <c r="I14" s="90"/>
      <c r="J14" s="91">
        <v>-0.10868893964230708</v>
      </c>
    </row>
    <row r="15" spans="1:12" ht="15.65" customHeight="1">
      <c r="A15" s="29"/>
      <c r="B15" s="64" t="s">
        <v>4</v>
      </c>
      <c r="C15" s="71">
        <v>0.94321953990721707</v>
      </c>
      <c r="D15" s="71">
        <v>0.95850014079767654</v>
      </c>
      <c r="E15" s="71">
        <v>0.99199228101838322</v>
      </c>
      <c r="F15" s="71">
        <v>1.0012665665159519</v>
      </c>
      <c r="G15" s="101"/>
      <c r="H15" s="71">
        <v>0.98018959952095663</v>
      </c>
      <c r="I15" s="90"/>
      <c r="J15" s="92">
        <v>3.6970059613739559</v>
      </c>
    </row>
    <row r="16" spans="1:12" ht="15.65" customHeight="1">
      <c r="A16" s="29"/>
      <c r="B16" s="65" t="s">
        <v>6</v>
      </c>
      <c r="C16" s="71">
        <v>0.662875920782522</v>
      </c>
      <c r="D16" s="71">
        <v>0.65703326166078435</v>
      </c>
      <c r="E16" s="71">
        <v>0.71328345654020897</v>
      </c>
      <c r="F16" s="71">
        <v>0.69219795231161163</v>
      </c>
      <c r="G16" s="101"/>
      <c r="H16" s="71">
        <v>0.70502045815761138</v>
      </c>
      <c r="I16" s="90"/>
      <c r="J16" s="92">
        <v>4.2144537375089381</v>
      </c>
    </row>
    <row r="17" spans="1:11" ht="15.65" customHeight="1">
      <c r="A17" s="29"/>
      <c r="B17" s="65" t="s">
        <v>5</v>
      </c>
      <c r="C17" s="71">
        <v>0.28034361912469508</v>
      </c>
      <c r="D17" s="71">
        <v>0.30146687913689219</v>
      </c>
      <c r="E17" s="71">
        <v>0.2787088244781743</v>
      </c>
      <c r="F17" s="71">
        <v>0.30906861420434023</v>
      </c>
      <c r="G17" s="101"/>
      <c r="H17" s="71">
        <v>0.27516914136334525</v>
      </c>
      <c r="I17" s="90"/>
      <c r="J17" s="92">
        <v>-0.51744777613498272</v>
      </c>
    </row>
    <row r="18" spans="1:11" ht="18.5">
      <c r="A18" s="29"/>
      <c r="B18" s="66" t="s">
        <v>142</v>
      </c>
      <c r="C18" s="67"/>
      <c r="D18" s="67"/>
      <c r="E18" s="67"/>
      <c r="F18" s="67"/>
      <c r="G18" s="101"/>
      <c r="H18" s="67"/>
      <c r="I18" s="90"/>
      <c r="J18" s="93"/>
    </row>
    <row r="19" spans="1:11">
      <c r="A19" s="29"/>
      <c r="B19" s="68" t="s">
        <v>139</v>
      </c>
      <c r="C19" s="69"/>
      <c r="D19" s="69"/>
      <c r="E19" s="69"/>
      <c r="F19" s="69"/>
      <c r="G19" s="101"/>
      <c r="H19" s="69"/>
      <c r="I19" s="90"/>
      <c r="J19" s="94"/>
    </row>
    <row r="20" spans="1:11">
      <c r="B20" s="64" t="s">
        <v>0</v>
      </c>
      <c r="C20" s="70">
        <v>2484.98150037</v>
      </c>
      <c r="D20" s="70">
        <v>1766.5238831000001</v>
      </c>
      <c r="E20" s="70">
        <v>1452.023981809999</v>
      </c>
      <c r="F20" s="70">
        <v>1892.880583000001</v>
      </c>
      <c r="G20" s="101"/>
      <c r="H20" s="70">
        <v>2541.8240164200001</v>
      </c>
      <c r="I20" s="90"/>
      <c r="J20" s="91">
        <v>2.2874422220663031E-2</v>
      </c>
    </row>
    <row r="21" spans="1:11">
      <c r="A21" s="29"/>
      <c r="B21" s="64" t="s">
        <v>8</v>
      </c>
      <c r="C21" s="70">
        <v>729.01007247344694</v>
      </c>
      <c r="D21" s="70">
        <v>866.54073574472307</v>
      </c>
      <c r="E21" s="70">
        <v>938.47730083179022</v>
      </c>
      <c r="F21" s="70">
        <v>806.05467181150971</v>
      </c>
      <c r="G21" s="101"/>
      <c r="H21" s="70">
        <v>986.50371029924497</v>
      </c>
      <c r="I21" s="90"/>
      <c r="J21" s="91">
        <v>0.35320998645759705</v>
      </c>
      <c r="K21"/>
    </row>
    <row r="22" spans="1:11">
      <c r="A22" s="29"/>
      <c r="B22" s="64" t="s">
        <v>7</v>
      </c>
      <c r="C22" s="70">
        <v>454.74872527300101</v>
      </c>
      <c r="D22" s="70">
        <v>570.57177494913901</v>
      </c>
      <c r="E22" s="70">
        <v>517.17889584548993</v>
      </c>
      <c r="F22" s="70">
        <v>530.59603348322003</v>
      </c>
      <c r="G22" s="101"/>
      <c r="H22" s="70">
        <v>540.15220159352805</v>
      </c>
      <c r="I22" s="90"/>
      <c r="J22" s="91">
        <v>0.18780366293331871</v>
      </c>
      <c r="K22"/>
    </row>
    <row r="23" spans="1:11">
      <c r="A23"/>
      <c r="B23" s="64" t="s">
        <v>151</v>
      </c>
      <c r="C23" s="70">
        <v>430.65501704100103</v>
      </c>
      <c r="D23" s="70">
        <v>307.02287918432302</v>
      </c>
      <c r="E23" s="70">
        <v>290.96851177602593</v>
      </c>
      <c r="F23" s="70">
        <v>332.19924158076014</v>
      </c>
      <c r="G23" s="101"/>
      <c r="H23" s="70">
        <v>405.87406675579399</v>
      </c>
      <c r="I23" s="90"/>
      <c r="J23" s="91">
        <v>-5.7542462770955573E-2</v>
      </c>
      <c r="K23"/>
    </row>
    <row r="24" spans="1:11">
      <c r="A24" s="29"/>
      <c r="B24" s="64" t="s">
        <v>10</v>
      </c>
      <c r="C24" s="70">
        <v>389.67595278896601</v>
      </c>
      <c r="D24" s="70">
        <v>373.72847592069002</v>
      </c>
      <c r="E24" s="70">
        <v>408.04142991746403</v>
      </c>
      <c r="F24" s="70">
        <v>459.66142192288999</v>
      </c>
      <c r="G24" s="101"/>
      <c r="H24" s="70">
        <v>489.18737477133499</v>
      </c>
      <c r="I24" s="90"/>
      <c r="J24" s="91">
        <v>0.25536967644565084</v>
      </c>
      <c r="K24"/>
    </row>
    <row r="25" spans="1:11">
      <c r="A25" s="29"/>
      <c r="B25" s="64" t="s">
        <v>9</v>
      </c>
      <c r="C25" s="70">
        <v>454.573865331403</v>
      </c>
      <c r="D25" s="70">
        <v>892.42166452509707</v>
      </c>
      <c r="E25" s="70">
        <v>394.13558415825992</v>
      </c>
      <c r="F25" s="70">
        <v>446.52790827482977</v>
      </c>
      <c r="G25" s="101"/>
      <c r="H25" s="70">
        <v>576.34337329934397</v>
      </c>
      <c r="I25" s="90"/>
      <c r="J25" s="91">
        <v>0.26787617426964483</v>
      </c>
      <c r="K25"/>
    </row>
    <row r="26" spans="1:11">
      <c r="A26"/>
      <c r="B26" s="64" t="s">
        <v>200</v>
      </c>
      <c r="C26" s="70">
        <v>1586.49840000929</v>
      </c>
      <c r="D26" s="70">
        <v>1654.9424594452503</v>
      </c>
      <c r="E26" s="70">
        <v>1469.4244242718796</v>
      </c>
      <c r="F26" s="70">
        <v>1563.7163787110003</v>
      </c>
      <c r="G26" s="101"/>
      <c r="H26" s="70">
        <v>1862.1951367527299</v>
      </c>
      <c r="I26" s="90"/>
      <c r="J26" s="91">
        <v>0.1737768766371435</v>
      </c>
      <c r="K26"/>
    </row>
    <row r="27" spans="1:11">
      <c r="A27"/>
      <c r="B27" s="64" t="s">
        <v>1</v>
      </c>
      <c r="C27" s="70">
        <v>118.64038117999999</v>
      </c>
      <c r="D27" s="70">
        <v>128.29509059</v>
      </c>
      <c r="E27" s="70">
        <v>155.91164026999996</v>
      </c>
      <c r="F27" s="70">
        <v>83.588147500000048</v>
      </c>
      <c r="G27" s="101"/>
      <c r="H27" s="70">
        <v>49.213060759999998</v>
      </c>
      <c r="I27" s="90"/>
      <c r="J27" s="91">
        <v>-0.58519131285211878</v>
      </c>
      <c r="K27"/>
    </row>
    <row r="28" spans="1:11">
      <c r="A28"/>
      <c r="B28" s="68" t="s">
        <v>140</v>
      </c>
      <c r="C28" s="69"/>
      <c r="D28" s="69"/>
      <c r="E28" s="69"/>
      <c r="F28" s="69"/>
      <c r="G28" s="101"/>
      <c r="H28" s="69"/>
      <c r="I28" s="90"/>
      <c r="J28" s="94"/>
      <c r="K28"/>
    </row>
    <row r="29" spans="1:11">
      <c r="A29" s="29"/>
      <c r="B29" s="64" t="s">
        <v>0</v>
      </c>
      <c r="C29" s="70">
        <v>2021.7208693500002</v>
      </c>
      <c r="D29" s="70">
        <v>1228.0697781899999</v>
      </c>
      <c r="E29" s="70">
        <v>1064.4742383100006</v>
      </c>
      <c r="F29" s="70">
        <v>1184.5137479999994</v>
      </c>
      <c r="G29" s="101"/>
      <c r="H29" s="70">
        <v>2093.0988902600002</v>
      </c>
      <c r="I29" s="90"/>
      <c r="J29" s="91">
        <v>3.5305576547245442E-2</v>
      </c>
      <c r="K29"/>
    </row>
    <row r="30" spans="1:11">
      <c r="B30" s="64" t="s">
        <v>8</v>
      </c>
      <c r="C30" s="70">
        <v>482.15530165825902</v>
      </c>
      <c r="D30" s="70">
        <v>562.12558382701081</v>
      </c>
      <c r="E30" s="70">
        <v>626.38854956942032</v>
      </c>
      <c r="F30" s="70">
        <v>514.79672476165956</v>
      </c>
      <c r="G30" s="101"/>
      <c r="H30" s="70">
        <v>691.99004155841396</v>
      </c>
      <c r="I30" s="90"/>
      <c r="J30" s="91">
        <v>0.43520156094618895</v>
      </c>
      <c r="K30"/>
    </row>
    <row r="31" spans="1:11">
      <c r="A31" s="29"/>
      <c r="B31" s="64" t="s">
        <v>7</v>
      </c>
      <c r="C31" s="70">
        <v>454.54945995205298</v>
      </c>
      <c r="D31" s="70">
        <v>570.28215190937703</v>
      </c>
      <c r="E31" s="70">
        <v>517.04050180342983</v>
      </c>
      <c r="F31" s="70">
        <v>530.43174040784038</v>
      </c>
      <c r="G31" s="101"/>
      <c r="H31" s="70">
        <v>539.915751493161</v>
      </c>
      <c r="I31" s="90"/>
      <c r="J31" s="91">
        <v>0.18780418647975661</v>
      </c>
      <c r="K31"/>
    </row>
    <row r="32" spans="1:11">
      <c r="A32" s="29"/>
      <c r="B32" s="64" t="s">
        <v>151</v>
      </c>
      <c r="C32" s="70">
        <v>340.72504685609505</v>
      </c>
      <c r="D32" s="70">
        <v>224.07940775304399</v>
      </c>
      <c r="E32" s="70">
        <v>224.65489158014793</v>
      </c>
      <c r="F32" s="70">
        <v>236.34992033609308</v>
      </c>
      <c r="G32" s="101"/>
      <c r="H32" s="70">
        <v>325.18468962454301</v>
      </c>
      <c r="I32" s="90"/>
      <c r="J32" s="91">
        <v>-4.5609670832668474E-2</v>
      </c>
      <c r="K32"/>
    </row>
    <row r="33" spans="1:11">
      <c r="A33"/>
      <c r="B33" s="64" t="s">
        <v>10</v>
      </c>
      <c r="C33" s="70">
        <v>330.38422078675995</v>
      </c>
      <c r="D33" s="70">
        <v>317.72202600417296</v>
      </c>
      <c r="E33" s="70">
        <v>336.63349703402616</v>
      </c>
      <c r="F33" s="70">
        <v>380.76377334044105</v>
      </c>
      <c r="G33" s="101"/>
      <c r="H33" s="70">
        <v>414.72125917649896</v>
      </c>
      <c r="I33" s="90"/>
      <c r="J33" s="91">
        <v>0.2552695712552589</v>
      </c>
      <c r="K33"/>
    </row>
    <row r="34" spans="1:11">
      <c r="A34" s="29"/>
      <c r="B34" s="64" t="s">
        <v>9</v>
      </c>
      <c r="C34" s="70">
        <v>355.94687775526</v>
      </c>
      <c r="D34" s="70">
        <v>802.64967171655007</v>
      </c>
      <c r="E34" s="70">
        <v>280.60963571986986</v>
      </c>
      <c r="F34" s="70">
        <v>344.6664084979102</v>
      </c>
      <c r="G34" s="101"/>
      <c r="H34" s="70">
        <v>459.51759418786997</v>
      </c>
      <c r="I34" s="90"/>
      <c r="J34" s="91">
        <v>0.29097239758294086</v>
      </c>
      <c r="K34"/>
    </row>
    <row r="35" spans="1:11">
      <c r="A35" s="29"/>
      <c r="B35" s="64" t="s">
        <v>200</v>
      </c>
      <c r="C35" s="70">
        <v>1418.9645577030701</v>
      </c>
      <c r="D35" s="70">
        <v>1536.54461505166</v>
      </c>
      <c r="E35" s="70">
        <v>1395.1873017393395</v>
      </c>
      <c r="F35" s="70">
        <v>1293.8746311212599</v>
      </c>
      <c r="G35" s="101"/>
      <c r="H35" s="70">
        <v>1707.84905073809</v>
      </c>
      <c r="I35" s="90"/>
      <c r="J35" s="91">
        <v>0.20358823725847514</v>
      </c>
      <c r="K35"/>
    </row>
    <row r="36" spans="1:11">
      <c r="A36"/>
      <c r="B36" s="64" t="s">
        <v>1</v>
      </c>
      <c r="C36" s="70">
        <v>118.64038117999999</v>
      </c>
      <c r="D36" s="70">
        <v>128.29509059</v>
      </c>
      <c r="E36" s="70">
        <v>155.91164026999996</v>
      </c>
      <c r="F36" s="70">
        <v>83.588147500000048</v>
      </c>
      <c r="G36" s="101"/>
      <c r="H36" s="70">
        <v>49.213060759999998</v>
      </c>
      <c r="I36" s="90"/>
      <c r="J36" s="91">
        <v>-0.58519131285211878</v>
      </c>
      <c r="K36"/>
    </row>
    <row r="37" spans="1:11">
      <c r="A37"/>
      <c r="B37" s="68" t="s">
        <v>141</v>
      </c>
      <c r="C37" s="69"/>
      <c r="D37" s="69"/>
      <c r="E37" s="69"/>
      <c r="F37" s="69"/>
      <c r="G37" s="101"/>
      <c r="H37" s="69"/>
      <c r="I37" s="90"/>
      <c r="J37" s="94"/>
      <c r="K37"/>
    </row>
    <row r="38" spans="1:11">
      <c r="A38"/>
      <c r="B38" s="64" t="s">
        <v>0</v>
      </c>
      <c r="C38" s="70">
        <v>463.26063101999995</v>
      </c>
      <c r="D38" s="70">
        <v>538.45410491000007</v>
      </c>
      <c r="E38" s="70">
        <v>387.5497435000002</v>
      </c>
      <c r="F38" s="70">
        <v>708.36683499999958</v>
      </c>
      <c r="G38" s="101"/>
      <c r="H38" s="70">
        <v>448.72512616</v>
      </c>
      <c r="I38" s="90"/>
      <c r="J38" s="91">
        <v>-3.1376516558283621E-2</v>
      </c>
      <c r="K38"/>
    </row>
    <row r="39" spans="1:11">
      <c r="A39" s="29"/>
      <c r="B39" s="64" t="s">
        <v>8</v>
      </c>
      <c r="C39" s="70">
        <v>246.854770815188</v>
      </c>
      <c r="D39" s="70">
        <v>304.41515191770702</v>
      </c>
      <c r="E39" s="70">
        <v>312.08875126237706</v>
      </c>
      <c r="F39" s="70">
        <v>291.2579470498481</v>
      </c>
      <c r="G39" s="101"/>
      <c r="H39" s="70">
        <v>294.51366874083101</v>
      </c>
      <c r="I39" s="90"/>
      <c r="J39" s="91">
        <v>0.19306452035850521</v>
      </c>
      <c r="K39"/>
    </row>
    <row r="40" spans="1:11">
      <c r="B40" s="64" t="s">
        <v>7</v>
      </c>
      <c r="C40" s="70">
        <v>0.199265320948008</v>
      </c>
      <c r="D40" s="70">
        <v>0.28962303976748704</v>
      </c>
      <c r="E40" s="70">
        <v>0.13839404205222394</v>
      </c>
      <c r="F40" s="70">
        <v>0.16429307539022908</v>
      </c>
      <c r="G40" s="101"/>
      <c r="H40" s="70">
        <v>0.23645010036764799</v>
      </c>
      <c r="I40" s="90"/>
      <c r="J40" s="91">
        <v>0.18660938713637074</v>
      </c>
      <c r="K40"/>
    </row>
    <row r="41" spans="1:11">
      <c r="A41" s="29"/>
      <c r="B41" s="64" t="s">
        <v>151</v>
      </c>
      <c r="C41" s="70">
        <v>89.929970184906296</v>
      </c>
      <c r="D41" s="70">
        <v>82.943471431278709</v>
      </c>
      <c r="E41" s="70">
        <v>66.313620195875018</v>
      </c>
      <c r="F41" s="70">
        <v>95.849321244668971</v>
      </c>
      <c r="G41" s="101"/>
      <c r="H41" s="70">
        <v>80.689377131250708</v>
      </c>
      <c r="I41" s="90"/>
      <c r="J41" s="91">
        <v>-0.10275320935452188</v>
      </c>
      <c r="K41"/>
    </row>
    <row r="42" spans="1:11">
      <c r="A42" s="29"/>
      <c r="B42" s="64" t="s">
        <v>10</v>
      </c>
      <c r="C42" s="70">
        <v>59.291732002205499</v>
      </c>
      <c r="D42" s="70">
        <v>56.006449916517504</v>
      </c>
      <c r="E42" s="70">
        <v>71.407932883437013</v>
      </c>
      <c r="F42" s="70">
        <v>78.897648582448028</v>
      </c>
      <c r="G42" s="101"/>
      <c r="H42" s="70">
        <v>74.466115594836694</v>
      </c>
      <c r="I42" s="90"/>
      <c r="J42" s="91">
        <v>0.25592748061511755</v>
      </c>
    </row>
    <row r="43" spans="1:11">
      <c r="A43"/>
      <c r="B43" s="64" t="s">
        <v>9</v>
      </c>
      <c r="C43" s="70">
        <v>98.626987576143705</v>
      </c>
      <c r="D43" s="70">
        <v>89.771992808544297</v>
      </c>
      <c r="E43" s="70">
        <v>113.52594843838898</v>
      </c>
      <c r="F43" s="70">
        <v>101.86149977692605</v>
      </c>
      <c r="G43" s="101"/>
      <c r="H43" s="70">
        <v>116.82577911147301</v>
      </c>
      <c r="I43" s="90"/>
      <c r="J43" s="91">
        <v>0.1845214173380198</v>
      </c>
    </row>
    <row r="44" spans="1:11">
      <c r="A44" s="29"/>
      <c r="B44" s="64" t="s">
        <v>196</v>
      </c>
      <c r="C44" s="70">
        <v>167.53384230621501</v>
      </c>
      <c r="D44" s="70">
        <v>118.397844393594</v>
      </c>
      <c r="E44" s="70">
        <v>74.237122532538024</v>
      </c>
      <c r="F44" s="70">
        <v>269.841747589747</v>
      </c>
      <c r="G44" s="101"/>
      <c r="H44" s="70">
        <v>154.34608601463901</v>
      </c>
      <c r="I44" s="90"/>
      <c r="J44" s="91">
        <v>-7.8716969121210012E-2</v>
      </c>
    </row>
    <row r="45" spans="1:11">
      <c r="A45"/>
      <c r="B45" s="64" t="s">
        <v>1</v>
      </c>
      <c r="C45" s="70" t="s">
        <v>136</v>
      </c>
      <c r="D45" s="70" t="s">
        <v>136</v>
      </c>
      <c r="E45" s="70" t="s">
        <v>136</v>
      </c>
      <c r="F45" s="70" t="s">
        <v>136</v>
      </c>
      <c r="G45" s="101"/>
      <c r="H45" s="70" t="s">
        <v>136</v>
      </c>
      <c r="I45" s="90"/>
      <c r="J45" s="89" t="s">
        <v>136</v>
      </c>
    </row>
    <row r="46" spans="1:11">
      <c r="A46"/>
      <c r="B46" s="68" t="s">
        <v>3</v>
      </c>
      <c r="C46" s="69"/>
      <c r="D46" s="69"/>
      <c r="E46" s="69"/>
      <c r="F46" s="69"/>
      <c r="G46" s="101"/>
      <c r="H46" s="69"/>
      <c r="I46" s="90"/>
      <c r="J46" s="94"/>
    </row>
    <row r="47" spans="1:11">
      <c r="A47"/>
      <c r="B47" s="64" t="s">
        <v>0</v>
      </c>
      <c r="C47" s="70">
        <v>108.29247753404501</v>
      </c>
      <c r="D47" s="70">
        <v>97.744514359760998</v>
      </c>
      <c r="E47" s="70">
        <v>123.81816167505198</v>
      </c>
      <c r="F47" s="70">
        <v>210.83612499729202</v>
      </c>
      <c r="G47" s="101"/>
      <c r="H47" s="70">
        <v>102.20632737956799</v>
      </c>
      <c r="I47" s="90"/>
      <c r="J47" s="91">
        <v>-5.6201042704592717E-2</v>
      </c>
    </row>
    <row r="48" spans="1:11">
      <c r="A48"/>
      <c r="B48" s="64" t="s">
        <v>8</v>
      </c>
      <c r="C48" s="70">
        <v>14.3216589052734</v>
      </c>
      <c r="D48" s="70">
        <v>22.009756665309297</v>
      </c>
      <c r="E48" s="70">
        <v>13.748388599306097</v>
      </c>
      <c r="F48" s="70">
        <v>24.226424865378398</v>
      </c>
      <c r="G48" s="101"/>
      <c r="H48" s="70">
        <v>11.600862775047</v>
      </c>
      <c r="I48" s="90"/>
      <c r="J48" s="91">
        <v>-0.18997772173058608</v>
      </c>
    </row>
    <row r="49" spans="1:10">
      <c r="A49" s="29"/>
      <c r="B49" s="64" t="s">
        <v>7</v>
      </c>
      <c r="C49" s="70">
        <v>27.561730054311401</v>
      </c>
      <c r="D49" s="70">
        <v>23.228041472393496</v>
      </c>
      <c r="E49" s="70">
        <v>25.748918897368895</v>
      </c>
      <c r="F49" s="70">
        <v>12.215326649398904</v>
      </c>
      <c r="G49" s="101"/>
      <c r="H49" s="70">
        <v>15.659000552517099</v>
      </c>
      <c r="I49" s="90"/>
      <c r="J49" s="91">
        <v>-0.43185712501862311</v>
      </c>
    </row>
    <row r="50" spans="1:10">
      <c r="B50" s="64" t="s">
        <v>151</v>
      </c>
      <c r="C50" s="70">
        <v>3.4239843825995901</v>
      </c>
      <c r="D50" s="70">
        <v>10.57013783752901</v>
      </c>
      <c r="E50" s="70">
        <v>0.89427200352530001</v>
      </c>
      <c r="F50" s="70">
        <v>-13.957866745978645</v>
      </c>
      <c r="G50" s="101"/>
      <c r="H50" s="70">
        <v>-6.42081692154383</v>
      </c>
      <c r="I50" s="90"/>
      <c r="J50" s="91" t="s">
        <v>136</v>
      </c>
    </row>
    <row r="51" spans="1:10">
      <c r="A51" s="29"/>
      <c r="B51" s="64" t="s">
        <v>10</v>
      </c>
      <c r="C51" s="70">
        <v>17.929915526739101</v>
      </c>
      <c r="D51" s="70">
        <v>10.4875118028454</v>
      </c>
      <c r="E51" s="70">
        <v>15.669261771713092</v>
      </c>
      <c r="F51" s="70">
        <v>10.670323466626201</v>
      </c>
      <c r="G51" s="101"/>
      <c r="H51" s="70">
        <v>10.8584048986532</v>
      </c>
      <c r="I51" s="90"/>
      <c r="J51" s="91">
        <v>-0.39439731980555465</v>
      </c>
    </row>
    <row r="52" spans="1:10">
      <c r="A52" s="29"/>
      <c r="B52" s="64" t="s">
        <v>9</v>
      </c>
      <c r="C52" s="70">
        <v>10.112473376847399</v>
      </c>
      <c r="D52" s="70">
        <v>9.6623323262370011</v>
      </c>
      <c r="E52" s="70">
        <v>0.44874264159789945</v>
      </c>
      <c r="F52" s="70">
        <v>6.5322049393116011</v>
      </c>
      <c r="G52" s="101"/>
      <c r="H52" s="70">
        <v>12.705531791548299</v>
      </c>
      <c r="I52" s="90"/>
      <c r="J52" s="91">
        <v>0.25642177913048764</v>
      </c>
    </row>
    <row r="53" spans="1:10">
      <c r="A53"/>
      <c r="B53" s="64" t="s">
        <v>200</v>
      </c>
      <c r="C53" s="70">
        <v>32.442537376305403</v>
      </c>
      <c r="D53" s="70">
        <v>50.328328335984786</v>
      </c>
      <c r="E53" s="70">
        <v>12.611289338035718</v>
      </c>
      <c r="F53" s="70">
        <v>56.26921250244709</v>
      </c>
      <c r="G53" s="101"/>
      <c r="H53" s="70">
        <v>36.513468420369399</v>
      </c>
      <c r="I53" s="90"/>
      <c r="J53" s="91">
        <v>0.12548127776951334</v>
      </c>
    </row>
    <row r="54" spans="1:10">
      <c r="A54" s="29"/>
      <c r="B54" s="64" t="s">
        <v>1</v>
      </c>
      <c r="C54" s="70">
        <v>-2.0791431916245902</v>
      </c>
      <c r="D54" s="70">
        <v>0.16243468308855014</v>
      </c>
      <c r="E54" s="70">
        <v>0.12497022422817006</v>
      </c>
      <c r="F54" s="70">
        <v>2.3962045254770619</v>
      </c>
      <c r="G54" s="101"/>
      <c r="H54" s="70">
        <v>0.40787937805292396</v>
      </c>
      <c r="I54" s="90"/>
      <c r="J54" s="91">
        <v>1.1961766653186678</v>
      </c>
    </row>
    <row r="55" spans="1:10">
      <c r="A55"/>
      <c r="B55" s="64" t="s">
        <v>143</v>
      </c>
      <c r="C55" s="70">
        <v>-38.677297155918723</v>
      </c>
      <c r="D55" s="70">
        <v>-33.523325904522551</v>
      </c>
      <c r="E55" s="70">
        <v>-32.662425288511173</v>
      </c>
      <c r="F55" s="70">
        <v>-68.396947900688588</v>
      </c>
      <c r="G55" s="101"/>
      <c r="H55" s="70">
        <v>-29.041194603323106</v>
      </c>
      <c r="I55" s="90"/>
      <c r="J55" s="91">
        <v>0.24914105330964215</v>
      </c>
    </row>
    <row r="56" spans="1:10">
      <c r="A56"/>
      <c r="B56" s="68" t="s">
        <v>4</v>
      </c>
      <c r="C56" s="69"/>
      <c r="D56" s="69"/>
      <c r="E56" s="69"/>
      <c r="F56" s="69"/>
      <c r="G56" s="102"/>
      <c r="H56" s="69"/>
      <c r="I56" s="90"/>
      <c r="J56" s="94"/>
    </row>
    <row r="57" spans="1:10">
      <c r="A57"/>
      <c r="B57" s="64" t="s">
        <v>0</v>
      </c>
      <c r="C57" s="71">
        <v>0.93299937487995688</v>
      </c>
      <c r="D57" s="71">
        <v>0.99210498631384314</v>
      </c>
      <c r="E57" s="71">
        <v>0.95963483552316287</v>
      </c>
      <c r="F57" s="71">
        <v>1.0393052489824937</v>
      </c>
      <c r="G57" s="102"/>
      <c r="H57" s="71">
        <v>0.95313782471172181</v>
      </c>
      <c r="I57" s="90"/>
      <c r="J57" s="92">
        <v>2.0138449831764937</v>
      </c>
    </row>
    <row r="58" spans="1:10">
      <c r="A58"/>
      <c r="B58" s="64" t="s">
        <v>8</v>
      </c>
      <c r="C58" s="71">
        <v>0.88200315706220633</v>
      </c>
      <c r="D58" s="71">
        <v>0.84174961999391362</v>
      </c>
      <c r="E58" s="71">
        <v>0.89643973240900943</v>
      </c>
      <c r="F58" s="71">
        <v>0.88764071686605273</v>
      </c>
      <c r="G58" s="102"/>
      <c r="H58" s="71">
        <v>1.0463341638345887</v>
      </c>
      <c r="I58" s="90"/>
      <c r="J58" s="92">
        <v>16.433100677238233</v>
      </c>
    </row>
    <row r="59" spans="1:10">
      <c r="B59" s="64" t="s">
        <v>7</v>
      </c>
      <c r="C59" s="71">
        <v>0.96648136721666345</v>
      </c>
      <c r="D59" s="71">
        <v>0.97731953352877299</v>
      </c>
      <c r="E59" s="71">
        <v>0.9889307476213578</v>
      </c>
      <c r="F59" s="71">
        <v>1.0202385074325127</v>
      </c>
      <c r="G59" s="102"/>
      <c r="H59" s="71">
        <v>1.0186435033258459</v>
      </c>
      <c r="I59" s="90"/>
      <c r="J59" s="92">
        <v>5.2162136109182411</v>
      </c>
    </row>
    <row r="60" spans="1:10">
      <c r="A60" s="29"/>
      <c r="B60" s="64" t="s">
        <v>151</v>
      </c>
      <c r="C60" s="71">
        <v>1.0473918473405526</v>
      </c>
      <c r="D60" s="71">
        <v>0.98710359684022153</v>
      </c>
      <c r="E60" s="71">
        <v>1.0730045837320643</v>
      </c>
      <c r="F60" s="71">
        <v>1.2856678121079377</v>
      </c>
      <c r="G60" s="102"/>
      <c r="H60" s="71">
        <v>1.1105578256739728</v>
      </c>
      <c r="I60" s="90"/>
      <c r="J60" s="92">
        <v>6.3165978333420192</v>
      </c>
    </row>
    <row r="61" spans="1:10">
      <c r="B61" s="64" t="s">
        <v>10</v>
      </c>
      <c r="C61" s="71">
        <v>0.91422451079784151</v>
      </c>
      <c r="D61" s="71">
        <v>0.97257597423867592</v>
      </c>
      <c r="E61" s="71">
        <v>0.95493800792746808</v>
      </c>
      <c r="F61" s="71">
        <v>1.0709751194033243</v>
      </c>
      <c r="G61" s="102"/>
      <c r="H61" s="71">
        <v>0.98531019035690559</v>
      </c>
      <c r="I61" s="90"/>
      <c r="J61" s="92">
        <v>7.108567955906409</v>
      </c>
    </row>
    <row r="62" spans="1:10">
      <c r="A62" s="29"/>
      <c r="B62" s="64" t="s">
        <v>9</v>
      </c>
      <c r="C62" s="71">
        <v>0.92989814396763104</v>
      </c>
      <c r="D62" s="71">
        <v>0.9394616345314083</v>
      </c>
      <c r="E62" s="71">
        <v>1.0422327806847991</v>
      </c>
      <c r="F62" s="71">
        <v>0.92670560333323637</v>
      </c>
      <c r="G62" s="102"/>
      <c r="H62" s="71">
        <v>0.95233965137137</v>
      </c>
      <c r="I62" s="90"/>
      <c r="J62" s="92">
        <v>2.2441507403738958</v>
      </c>
    </row>
    <row r="63" spans="1:10">
      <c r="A63" s="29"/>
      <c r="B63" s="64" t="s">
        <v>200</v>
      </c>
      <c r="C63" s="71">
        <v>0.95087118264217696</v>
      </c>
      <c r="D63" s="71">
        <v>0.94589539021485169</v>
      </c>
      <c r="E63" s="71">
        <v>1.0503302045818645</v>
      </c>
      <c r="F63" s="71">
        <v>0.93499691327299406</v>
      </c>
      <c r="G63" s="102"/>
      <c r="H63" s="71">
        <v>0.94129714834539679</v>
      </c>
      <c r="I63" s="90"/>
      <c r="J63" s="92">
        <v>-0.9574034296780165</v>
      </c>
    </row>
    <row r="64" spans="1:10">
      <c r="A64" s="29"/>
      <c r="B64" s="64" t="s">
        <v>1</v>
      </c>
      <c r="C64" s="71">
        <v>1.0027414698476231</v>
      </c>
      <c r="D64" s="71">
        <v>0.99068106278231816</v>
      </c>
      <c r="E64" s="71">
        <v>1.104972867557962</v>
      </c>
      <c r="F64" s="71">
        <v>0.98448813539905311</v>
      </c>
      <c r="G64" s="102"/>
      <c r="H64" s="71">
        <v>0.98621404720374306</v>
      </c>
      <c r="I64" s="90"/>
      <c r="J64" s="92">
        <v>-1.6527422643880074</v>
      </c>
    </row>
    <row r="65" spans="1:10">
      <c r="A65" s="29"/>
      <c r="B65" s="68" t="s">
        <v>6</v>
      </c>
      <c r="C65" s="69"/>
      <c r="D65" s="69"/>
      <c r="E65" s="69"/>
      <c r="F65" s="69"/>
      <c r="G65" s="102"/>
      <c r="H65" s="69"/>
      <c r="I65" s="90"/>
      <c r="J65" s="94"/>
    </row>
    <row r="66" spans="1:10">
      <c r="A66"/>
      <c r="B66" s="64" t="s">
        <v>0</v>
      </c>
      <c r="C66" s="71">
        <v>0.70650294005447445</v>
      </c>
      <c r="D66" s="71">
        <v>0.71992598554288278</v>
      </c>
      <c r="E66" s="71">
        <v>0.73106612242728697</v>
      </c>
      <c r="F66" s="71">
        <v>0.74742531849509852</v>
      </c>
      <c r="G66" s="102"/>
      <c r="H66" s="71">
        <v>0.72699960135378028</v>
      </c>
      <c r="I66" s="90"/>
      <c r="J66" s="92">
        <v>2.0496661299305829</v>
      </c>
    </row>
    <row r="67" spans="1:10">
      <c r="A67"/>
      <c r="B67" s="64" t="s">
        <v>8</v>
      </c>
      <c r="C67" s="71">
        <v>0.51734906610904396</v>
      </c>
      <c r="D67" s="71">
        <v>0.49911387516618655</v>
      </c>
      <c r="E67" s="71">
        <v>0.53659232155905612</v>
      </c>
      <c r="F67" s="71">
        <v>0.52430140844822382</v>
      </c>
      <c r="G67" s="102"/>
      <c r="H67" s="71">
        <v>0.6989871329830446</v>
      </c>
      <c r="I67" s="90"/>
      <c r="J67" s="92">
        <v>18.163806687400065</v>
      </c>
    </row>
    <row r="68" spans="1:10">
      <c r="A68"/>
      <c r="B68" s="64" t="s">
        <v>7</v>
      </c>
      <c r="C68" s="71">
        <v>0.64078498864907907</v>
      </c>
      <c r="D68" s="71">
        <v>0.67048843080694276</v>
      </c>
      <c r="E68" s="71">
        <v>0.69471018668960416</v>
      </c>
      <c r="F68" s="71">
        <v>0.72895783016930049</v>
      </c>
      <c r="G68" s="102"/>
      <c r="H68" s="71">
        <v>0.72256901973205589</v>
      </c>
      <c r="I68" s="90"/>
      <c r="J68" s="92">
        <v>8.1784031082976831</v>
      </c>
    </row>
    <row r="69" spans="1:10">
      <c r="A69"/>
      <c r="B69" s="64" t="s">
        <v>151</v>
      </c>
      <c r="C69" s="71">
        <v>0.73443523682136602</v>
      </c>
      <c r="D69" s="71">
        <v>0.69521097999440451</v>
      </c>
      <c r="E69" s="71">
        <v>0.77658362454981533</v>
      </c>
      <c r="F69" s="71">
        <v>0.891769950089361</v>
      </c>
      <c r="G69" s="102"/>
      <c r="H69" s="71">
        <v>0.79727430477278971</v>
      </c>
      <c r="I69" s="90"/>
      <c r="J69" s="92">
        <v>6.2839067951423688</v>
      </c>
    </row>
    <row r="70" spans="1:10">
      <c r="A70" s="29"/>
      <c r="B70" s="64" t="s">
        <v>10</v>
      </c>
      <c r="C70" s="71">
        <v>0.58982962117172122</v>
      </c>
      <c r="D70" s="71">
        <v>0.61369437091106172</v>
      </c>
      <c r="E70" s="71">
        <v>0.60537797661214143</v>
      </c>
      <c r="F70" s="71">
        <v>0.6904709745376908</v>
      </c>
      <c r="G70" s="102"/>
      <c r="H70" s="71">
        <v>0.64583346474711745</v>
      </c>
      <c r="I70" s="90"/>
      <c r="J70" s="92">
        <v>5.6003843575396228</v>
      </c>
    </row>
    <row r="71" spans="1:10">
      <c r="B71" s="64" t="s">
        <v>9</v>
      </c>
      <c r="C71" s="71">
        <v>0.70539902987325054</v>
      </c>
      <c r="D71" s="71">
        <v>0.72359658754188438</v>
      </c>
      <c r="E71" s="71">
        <v>0.79983804578859519</v>
      </c>
      <c r="F71" s="71">
        <v>0.69519159457570801</v>
      </c>
      <c r="G71" s="102"/>
      <c r="H71" s="71">
        <v>0.68919760593863644</v>
      </c>
      <c r="I71" s="90"/>
      <c r="J71" s="92">
        <v>-1.6201423934614101</v>
      </c>
    </row>
    <row r="72" spans="1:10">
      <c r="A72" s="29"/>
      <c r="B72" s="64" t="s">
        <v>200</v>
      </c>
      <c r="C72" s="71">
        <v>0.67437931561795217</v>
      </c>
      <c r="D72" s="71">
        <v>0.63006714192472058</v>
      </c>
      <c r="E72" s="71">
        <v>0.77751339129969632</v>
      </c>
      <c r="F72" s="71">
        <v>0.64235075877547221</v>
      </c>
      <c r="G72" s="102"/>
      <c r="H72" s="71">
        <v>0.67743248806165268</v>
      </c>
      <c r="I72" s="90"/>
      <c r="J72" s="92">
        <v>0.30531724437005137</v>
      </c>
    </row>
    <row r="73" spans="1:10">
      <c r="A73"/>
      <c r="B73" s="64" t="s">
        <v>1</v>
      </c>
      <c r="C73" s="71">
        <v>0.51619515149089279</v>
      </c>
      <c r="D73" s="71">
        <v>0.50225661800563615</v>
      </c>
      <c r="E73" s="71">
        <v>0.58852168849925102</v>
      </c>
      <c r="F73" s="71">
        <v>0.55149938536256737</v>
      </c>
      <c r="G73" s="102"/>
      <c r="H73" s="71">
        <v>0.53688119601578543</v>
      </c>
      <c r="I73" s="90"/>
      <c r="J73" s="92">
        <v>2.0686044524892644</v>
      </c>
    </row>
    <row r="74" spans="1:10">
      <c r="A74" s="29"/>
      <c r="B74" s="68" t="s">
        <v>5</v>
      </c>
      <c r="C74" s="69"/>
      <c r="D74" s="69"/>
      <c r="E74" s="69"/>
      <c r="F74" s="69"/>
      <c r="G74" s="102"/>
      <c r="H74" s="69"/>
      <c r="I74" s="90"/>
      <c r="J74" s="94"/>
    </row>
    <row r="75" spans="1:10">
      <c r="A75" s="29"/>
      <c r="B75" s="64" t="s">
        <v>0</v>
      </c>
      <c r="C75" s="71">
        <v>0.22649643482548246</v>
      </c>
      <c r="D75" s="71">
        <v>0.27217900077096041</v>
      </c>
      <c r="E75" s="71">
        <v>0.22856871309587587</v>
      </c>
      <c r="F75" s="71">
        <v>0.29187993048739519</v>
      </c>
      <c r="G75" s="102"/>
      <c r="H75" s="71">
        <v>0.22613822335794156</v>
      </c>
      <c r="I75" s="90"/>
      <c r="J75" s="92">
        <v>-3.5821146754089206E-2</v>
      </c>
    </row>
    <row r="76" spans="1:10">
      <c r="A76"/>
      <c r="B76" s="64" t="s">
        <v>8</v>
      </c>
      <c r="C76" s="71">
        <v>0.36465409095316237</v>
      </c>
      <c r="D76" s="71">
        <v>0.34263574482772702</v>
      </c>
      <c r="E76" s="71">
        <v>0.35984741084995336</v>
      </c>
      <c r="F76" s="71">
        <v>0.36333930841782897</v>
      </c>
      <c r="G76" s="102"/>
      <c r="H76" s="71">
        <v>0.34734703085154406</v>
      </c>
      <c r="I76" s="90"/>
      <c r="J76" s="92">
        <v>-1.730706010161831</v>
      </c>
    </row>
    <row r="77" spans="1:10">
      <c r="A77"/>
      <c r="B77" s="64" t="s">
        <v>7</v>
      </c>
      <c r="C77" s="71">
        <v>0.32569637856758438</v>
      </c>
      <c r="D77" s="71">
        <v>0.30683110272183023</v>
      </c>
      <c r="E77" s="71">
        <v>0.29422056093175364</v>
      </c>
      <c r="F77" s="71">
        <v>0.29128067726321211</v>
      </c>
      <c r="G77" s="102"/>
      <c r="H77" s="71">
        <v>0.29607448359378985</v>
      </c>
      <c r="I77" s="90"/>
      <c r="J77" s="92">
        <v>-2.9621894973794527</v>
      </c>
    </row>
    <row r="78" spans="1:10">
      <c r="A78"/>
      <c r="B78" s="64" t="s">
        <v>151</v>
      </c>
      <c r="C78" s="71">
        <v>0.31295661051918644</v>
      </c>
      <c r="D78" s="71">
        <v>0.29189261684581708</v>
      </c>
      <c r="E78" s="71">
        <v>0.29642095918224898</v>
      </c>
      <c r="F78" s="71">
        <v>0.39389786201857668</v>
      </c>
      <c r="G78" s="102"/>
      <c r="H78" s="71">
        <v>0.31328352090118294</v>
      </c>
      <c r="I78" s="90"/>
      <c r="J78" s="92">
        <v>3.2691038199650357E-2</v>
      </c>
    </row>
    <row r="79" spans="1:10">
      <c r="A79"/>
      <c r="B79" s="64" t="s">
        <v>10</v>
      </c>
      <c r="C79" s="71">
        <v>0.32439488962612034</v>
      </c>
      <c r="D79" s="71">
        <v>0.35888160332761415</v>
      </c>
      <c r="E79" s="71">
        <v>0.34956003131532665</v>
      </c>
      <c r="F79" s="71">
        <v>0.38050414486563366</v>
      </c>
      <c r="G79" s="102"/>
      <c r="H79" s="71">
        <v>0.33947672560978814</v>
      </c>
      <c r="I79" s="90"/>
      <c r="J79" s="92">
        <v>1.5081835983667802</v>
      </c>
    </row>
    <row r="80" spans="1:10">
      <c r="A80" s="29"/>
      <c r="B80" s="64" t="s">
        <v>9</v>
      </c>
      <c r="C80" s="71">
        <v>0.2244991140943805</v>
      </c>
      <c r="D80" s="71">
        <v>0.21586504698952394</v>
      </c>
      <c r="E80" s="71">
        <v>0.24239473489620383</v>
      </c>
      <c r="F80" s="71">
        <v>0.23151400875752834</v>
      </c>
      <c r="G80" s="102"/>
      <c r="H80" s="71">
        <v>0.26314204543273351</v>
      </c>
      <c r="I80" s="90"/>
      <c r="J80" s="92">
        <v>3.8642931338353002</v>
      </c>
    </row>
    <row r="81" spans="1:10">
      <c r="B81" s="64" t="s">
        <v>200</v>
      </c>
      <c r="C81" s="71">
        <v>0.27649186702422474</v>
      </c>
      <c r="D81" s="71">
        <v>0.31582824829013112</v>
      </c>
      <c r="E81" s="71">
        <v>0.27281681328216811</v>
      </c>
      <c r="F81" s="71">
        <v>0.29264615449752185</v>
      </c>
      <c r="G81" s="102"/>
      <c r="H81" s="71">
        <v>0.26386466028374411</v>
      </c>
      <c r="I81" s="90"/>
      <c r="J81" s="92">
        <v>-1.2627206740480623</v>
      </c>
    </row>
    <row r="82" spans="1:10">
      <c r="A82" s="29"/>
      <c r="B82" s="83" t="s">
        <v>1</v>
      </c>
      <c r="C82" s="103">
        <v>0.48654631835673029</v>
      </c>
      <c r="D82" s="103">
        <v>0.48842444477668201</v>
      </c>
      <c r="E82" s="103">
        <v>0.51645117905871085</v>
      </c>
      <c r="F82" s="103">
        <v>0.43298875003648568</v>
      </c>
      <c r="G82" s="102"/>
      <c r="H82" s="103">
        <v>0.44933285118795768</v>
      </c>
      <c r="I82" s="90"/>
      <c r="J82" s="104">
        <v>-3.7213467168772607</v>
      </c>
    </row>
    <row r="84" spans="1:10">
      <c r="B84" s="202" t="s">
        <v>222</v>
      </c>
    </row>
    <row r="85" spans="1:10">
      <c r="B85" s="27"/>
    </row>
  </sheetData>
  <dataConsolidate/>
  <mergeCells count="2">
    <mergeCell ref="J7:J8"/>
    <mergeCell ref="C7:F7"/>
  </mergeCells>
  <pageMargins left="0.52" right="0.31" top="0.98425196850393704" bottom="0.98425196850393704" header="0" footer="0"/>
  <pageSetup paperSize="9" scale="4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81E05"/>
    <pageSetUpPr fitToPage="1"/>
  </sheetPr>
  <dimension ref="A1:AR89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1.1796875" customWidth="1"/>
    <col min="2" max="2" width="66.7265625" customWidth="1"/>
    <col min="3" max="4" width="15.7265625" customWidth="1"/>
    <col min="5" max="5" width="17" bestFit="1" customWidth="1"/>
    <col min="6" max="6" width="15.7265625" customWidth="1"/>
    <col min="7" max="7" width="1.7265625" customWidth="1"/>
    <col min="8" max="8" width="15.7265625" customWidth="1"/>
    <col min="9" max="9" width="1.7265625" customWidth="1"/>
    <col min="10" max="10" width="17" bestFit="1" customWidth="1"/>
    <col min="11" max="11" width="2.81640625" customWidth="1"/>
    <col min="12" max="13" width="15.7265625" customWidth="1"/>
    <col min="14" max="14" width="17" bestFit="1" customWidth="1"/>
    <col min="15" max="15" width="15.7265625" customWidth="1"/>
    <col min="16" max="16" width="1.7265625" customWidth="1"/>
    <col min="17" max="17" width="15.7265625" customWidth="1"/>
    <col min="18" max="18" width="1.7265625" customWidth="1"/>
    <col min="19" max="19" width="15.453125" bestFit="1" customWidth="1"/>
    <col min="20" max="20" width="11.453125" customWidth="1"/>
    <col min="21" max="44" width="0" hidden="1" customWidth="1"/>
    <col min="45" max="16384" width="11.453125" hidden="1"/>
  </cols>
  <sheetData>
    <row r="1" spans="1:20" ht="15" customHeight="1">
      <c r="A1" s="29"/>
      <c r="B1" s="2"/>
      <c r="C1" s="2"/>
      <c r="D1" s="2"/>
      <c r="E1" s="2"/>
      <c r="F1" s="2"/>
      <c r="G1" s="2"/>
      <c r="H1" s="2"/>
      <c r="I1" s="2"/>
    </row>
    <row r="2" spans="1:20" ht="49.5" customHeight="1">
      <c r="B2" s="118" t="str">
        <f>+Index!B17</f>
        <v>Premiums and attributable result by Country</v>
      </c>
      <c r="C2" s="11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pans="1:20" ht="15" customHeight="1"/>
    <row r="4" spans="1:20" ht="15" customHeight="1"/>
    <row r="5" spans="1:20" ht="15" customHeight="1"/>
    <row r="6" spans="1:20" ht="3.75" customHeight="1"/>
    <row r="7" spans="1:20" ht="14.5"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</row>
    <row r="8" spans="1:20" ht="15.5">
      <c r="C8" s="72" t="s">
        <v>173</v>
      </c>
      <c r="D8" s="73"/>
      <c r="E8" s="73"/>
      <c r="F8" s="74"/>
      <c r="G8" s="75"/>
      <c r="H8" s="73"/>
      <c r="I8" s="73"/>
      <c r="J8" s="74"/>
      <c r="K8" s="30"/>
      <c r="L8" s="72" t="s">
        <v>144</v>
      </c>
      <c r="M8" s="73"/>
      <c r="N8" s="73"/>
      <c r="O8" s="74"/>
      <c r="P8" s="75"/>
      <c r="Q8" s="73"/>
      <c r="R8" s="73"/>
      <c r="S8" s="74"/>
    </row>
    <row r="9" spans="1:20" ht="39.75" customHeight="1">
      <c r="B9" s="116" t="s">
        <v>161</v>
      </c>
      <c r="C9" s="72">
        <v>2021</v>
      </c>
      <c r="D9" s="73"/>
      <c r="E9" s="73"/>
      <c r="F9" s="74"/>
      <c r="G9" s="32"/>
      <c r="H9" s="72">
        <v>2022</v>
      </c>
      <c r="I9" s="76"/>
      <c r="J9" s="218" t="s">
        <v>246</v>
      </c>
      <c r="K9" s="30"/>
      <c r="L9" s="72">
        <v>2021</v>
      </c>
      <c r="M9" s="73"/>
      <c r="N9" s="73"/>
      <c r="O9" s="74"/>
      <c r="P9" s="32"/>
      <c r="Q9" s="72">
        <v>2022</v>
      </c>
      <c r="R9" s="76"/>
      <c r="S9" s="218" t="s">
        <v>246</v>
      </c>
    </row>
    <row r="10" spans="1:20" ht="15.5">
      <c r="B10" s="187" t="s">
        <v>137</v>
      </c>
      <c r="C10" s="188" t="s">
        <v>218</v>
      </c>
      <c r="D10" s="188" t="s">
        <v>219</v>
      </c>
      <c r="E10" s="188" t="s">
        <v>220</v>
      </c>
      <c r="F10" s="188" t="s">
        <v>221</v>
      </c>
      <c r="G10" s="32"/>
      <c r="H10" s="188" t="s">
        <v>218</v>
      </c>
      <c r="I10" s="32"/>
      <c r="J10" s="218"/>
      <c r="K10" s="30"/>
      <c r="L10" s="188" t="s">
        <v>218</v>
      </c>
      <c r="M10" s="188" t="s">
        <v>219</v>
      </c>
      <c r="N10" s="188" t="s">
        <v>220</v>
      </c>
      <c r="O10" s="188" t="s">
        <v>221</v>
      </c>
      <c r="P10" s="32"/>
      <c r="Q10" s="188" t="s">
        <v>218</v>
      </c>
      <c r="R10" s="32"/>
      <c r="S10" s="218"/>
    </row>
    <row r="11" spans="1:20" ht="15.5"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spans="1:20" ht="15.5">
      <c r="B12" s="68" t="s">
        <v>0</v>
      </c>
      <c r="C12" s="82">
        <v>2484.98150037</v>
      </c>
      <c r="D12" s="82">
        <v>4251.5053834700002</v>
      </c>
      <c r="E12" s="82">
        <v>5703.5293652799992</v>
      </c>
      <c r="F12" s="82">
        <v>7596.4099482800002</v>
      </c>
      <c r="G12" s="76"/>
      <c r="H12" s="82">
        <v>2541.8240164200001</v>
      </c>
      <c r="I12" s="96"/>
      <c r="J12" s="97">
        <v>2.2874422220663031E-2</v>
      </c>
      <c r="K12" s="31"/>
      <c r="L12" s="82">
        <v>2484.98150037</v>
      </c>
      <c r="M12" s="82">
        <v>1766.5238831000001</v>
      </c>
      <c r="N12" s="82">
        <v>1452.023981809999</v>
      </c>
      <c r="O12" s="82">
        <v>1892.880583000001</v>
      </c>
      <c r="P12" s="76"/>
      <c r="Q12" s="82">
        <v>2541.8240164200001</v>
      </c>
      <c r="R12" s="96"/>
      <c r="S12" s="97">
        <v>2.2874422220663031E-2</v>
      </c>
    </row>
    <row r="13" spans="1:20" ht="15.5">
      <c r="B13" s="64" t="s">
        <v>162</v>
      </c>
      <c r="C13" s="70">
        <v>2454.1310950900001</v>
      </c>
      <c r="D13" s="70">
        <v>4186.1114637199998</v>
      </c>
      <c r="E13" s="70">
        <v>5605.1854080100002</v>
      </c>
      <c r="F13" s="70">
        <v>7465.9946013200006</v>
      </c>
      <c r="G13" s="31"/>
      <c r="H13" s="70">
        <v>2495.2575422800001</v>
      </c>
      <c r="I13" s="95"/>
      <c r="J13" s="91">
        <v>1.675804820381516E-2</v>
      </c>
      <c r="K13" s="31"/>
      <c r="L13" s="70">
        <v>2454.1310950900001</v>
      </c>
      <c r="M13" s="70">
        <v>1731.9803686299997</v>
      </c>
      <c r="N13" s="70">
        <v>1419.0739442900003</v>
      </c>
      <c r="O13" s="70">
        <v>1860.8091933100004</v>
      </c>
      <c r="P13" s="31"/>
      <c r="Q13" s="70">
        <v>2495.2575422800001</v>
      </c>
      <c r="R13" s="95"/>
      <c r="S13" s="91">
        <v>1.675804820381516E-2</v>
      </c>
    </row>
    <row r="14" spans="1:20" ht="15.5">
      <c r="B14" s="64" t="s">
        <v>153</v>
      </c>
      <c r="C14" s="70">
        <v>30.85040528</v>
      </c>
      <c r="D14" s="70">
        <v>65.393919750000109</v>
      </c>
      <c r="E14" s="70">
        <v>98.343957270000004</v>
      </c>
      <c r="F14" s="70">
        <v>130.415346959999</v>
      </c>
      <c r="G14" s="31"/>
      <c r="H14" s="70">
        <v>46.566474139999997</v>
      </c>
      <c r="I14" s="95"/>
      <c r="J14" s="91">
        <v>0.50942827873281005</v>
      </c>
      <c r="K14" s="31"/>
      <c r="L14" s="70">
        <v>30.85040528</v>
      </c>
      <c r="M14" s="70">
        <v>34.543514470000105</v>
      </c>
      <c r="N14" s="70">
        <v>32.950037519999896</v>
      </c>
      <c r="O14" s="70">
        <v>32.071389689998995</v>
      </c>
      <c r="P14" s="31"/>
      <c r="Q14" s="70">
        <v>46.566474139999997</v>
      </c>
      <c r="R14" s="95"/>
      <c r="S14" s="91">
        <v>0.50942827873281005</v>
      </c>
    </row>
    <row r="15" spans="1:20" ht="15.5">
      <c r="B15" s="78"/>
      <c r="C15" s="38"/>
      <c r="D15" s="38"/>
      <c r="E15" s="38"/>
      <c r="F15" s="38"/>
      <c r="G15" s="31"/>
      <c r="H15" s="38"/>
      <c r="I15" s="95"/>
      <c r="J15" s="98"/>
      <c r="K15" s="31"/>
      <c r="L15" s="38"/>
      <c r="M15" s="38"/>
      <c r="N15" s="38"/>
      <c r="O15" s="38"/>
      <c r="P15" s="31"/>
      <c r="Q15" s="38"/>
      <c r="R15" s="95"/>
      <c r="S15" s="98"/>
    </row>
    <row r="16" spans="1:20" ht="15.5">
      <c r="B16" s="68" t="s">
        <v>8</v>
      </c>
      <c r="C16" s="82">
        <v>729.01007247344694</v>
      </c>
      <c r="D16" s="82">
        <v>1595.55080821817</v>
      </c>
      <c r="E16" s="82">
        <v>2534.0281090499602</v>
      </c>
      <c r="F16" s="82">
        <v>3340.0827808614699</v>
      </c>
      <c r="G16" s="76"/>
      <c r="H16" s="82">
        <v>986.50371029924497</v>
      </c>
      <c r="I16" s="96"/>
      <c r="J16" s="97">
        <v>0.35320998645759705</v>
      </c>
      <c r="K16" s="31"/>
      <c r="L16" s="82">
        <v>729.01007247344694</v>
      </c>
      <c r="M16" s="82">
        <v>866.54073574472307</v>
      </c>
      <c r="N16" s="82">
        <v>938.47730083179022</v>
      </c>
      <c r="O16" s="82">
        <v>806.05467181150971</v>
      </c>
      <c r="P16" s="76"/>
      <c r="Q16" s="82">
        <v>986.50371029924497</v>
      </c>
      <c r="R16" s="96"/>
      <c r="S16" s="97">
        <v>0.35320998645759705</v>
      </c>
    </row>
    <row r="17" spans="2:19" ht="15.5">
      <c r="B17" s="80"/>
      <c r="C17" s="38"/>
      <c r="D17" s="38"/>
      <c r="E17" s="38"/>
      <c r="F17" s="38"/>
      <c r="G17" s="31"/>
      <c r="H17" s="38"/>
      <c r="I17" s="95"/>
      <c r="J17" s="98"/>
      <c r="K17" s="31"/>
      <c r="L17" s="38"/>
      <c r="M17" s="38"/>
      <c r="N17" s="38"/>
      <c r="O17" s="38"/>
      <c r="P17" s="31"/>
      <c r="Q17" s="38"/>
      <c r="R17" s="95"/>
      <c r="S17" s="98"/>
    </row>
    <row r="18" spans="2:19" ht="15.5">
      <c r="B18" s="68" t="s">
        <v>9</v>
      </c>
      <c r="C18" s="82">
        <v>454.573865331403</v>
      </c>
      <c r="D18" s="82">
        <v>1346.9955298565001</v>
      </c>
      <c r="E18" s="82">
        <v>1741.13111401476</v>
      </c>
      <c r="F18" s="82">
        <v>2187.6590222895898</v>
      </c>
      <c r="G18" s="76"/>
      <c r="H18" s="82">
        <v>576.34337329934397</v>
      </c>
      <c r="I18" s="96"/>
      <c r="J18" s="97">
        <v>0.26787617426964483</v>
      </c>
      <c r="K18" s="31"/>
      <c r="L18" s="82">
        <v>454.573865331403</v>
      </c>
      <c r="M18" s="82">
        <v>892.42166452509707</v>
      </c>
      <c r="N18" s="82">
        <v>394.13558415825992</v>
      </c>
      <c r="O18" s="82">
        <v>446.52790827482977</v>
      </c>
      <c r="P18" s="76"/>
      <c r="Q18" s="82">
        <v>576.34337329934397</v>
      </c>
      <c r="R18" s="96"/>
      <c r="S18" s="97">
        <v>0.26787617426964483</v>
      </c>
    </row>
    <row r="19" spans="2:19" ht="15.5">
      <c r="B19" s="64" t="s">
        <v>163</v>
      </c>
      <c r="C19" s="70">
        <v>254.78560488895999</v>
      </c>
      <c r="D19" s="70">
        <v>932.66090750216904</v>
      </c>
      <c r="E19" s="70">
        <v>1118.8545009167299</v>
      </c>
      <c r="F19" s="70">
        <v>1317.9296011767101</v>
      </c>
      <c r="G19" s="31"/>
      <c r="H19" s="70">
        <v>328.54444695768501</v>
      </c>
      <c r="I19" s="95"/>
      <c r="J19" s="91">
        <v>0.28949375731360649</v>
      </c>
      <c r="K19" s="31"/>
      <c r="L19" s="70">
        <v>254.78560488895999</v>
      </c>
      <c r="M19" s="70">
        <v>677.87530261320899</v>
      </c>
      <c r="N19" s="70">
        <v>186.19359341456084</v>
      </c>
      <c r="O19" s="70">
        <v>199.07510025998022</v>
      </c>
      <c r="P19" s="31"/>
      <c r="Q19" s="70">
        <v>328.54444695768501</v>
      </c>
      <c r="R19" s="95"/>
      <c r="S19" s="91">
        <v>0.28949375731360649</v>
      </c>
    </row>
    <row r="20" spans="2:19" ht="15.5">
      <c r="B20" s="64" t="s">
        <v>164</v>
      </c>
      <c r="C20" s="70">
        <v>49.766994057628203</v>
      </c>
      <c r="D20" s="70">
        <v>104.489018357494</v>
      </c>
      <c r="E20" s="70">
        <v>158.142892203087</v>
      </c>
      <c r="F20" s="70">
        <v>223.71073566373602</v>
      </c>
      <c r="G20" s="31"/>
      <c r="H20" s="70">
        <v>54.195870018273602</v>
      </c>
      <c r="I20" s="95"/>
      <c r="J20" s="91">
        <v>8.8992233597973328E-2</v>
      </c>
      <c r="K20" s="31"/>
      <c r="L20" s="70">
        <v>49.766994057628203</v>
      </c>
      <c r="M20" s="70">
        <v>54.722024299865801</v>
      </c>
      <c r="N20" s="70">
        <v>53.653873845592997</v>
      </c>
      <c r="O20" s="70">
        <v>65.567843460649016</v>
      </c>
      <c r="P20" s="31"/>
      <c r="Q20" s="70">
        <v>54.195870018273602</v>
      </c>
      <c r="R20" s="95"/>
      <c r="S20" s="91">
        <v>8.8992233597973328E-2</v>
      </c>
    </row>
    <row r="21" spans="2:19" ht="15.5">
      <c r="B21" s="64" t="s">
        <v>165</v>
      </c>
      <c r="C21" s="70">
        <v>77.338475338047701</v>
      </c>
      <c r="D21" s="70">
        <v>158.97023995871601</v>
      </c>
      <c r="E21" s="70">
        <v>238.325998138382</v>
      </c>
      <c r="F21" s="70">
        <v>343.40187434937701</v>
      </c>
      <c r="G21" s="31"/>
      <c r="H21" s="70">
        <v>100.260268797435</v>
      </c>
      <c r="I21" s="95"/>
      <c r="J21" s="91">
        <v>0.29638279471111606</v>
      </c>
      <c r="K21" s="31"/>
      <c r="L21" s="70">
        <v>77.338475338047701</v>
      </c>
      <c r="M21" s="70">
        <v>81.631764620668307</v>
      </c>
      <c r="N21" s="70">
        <v>79.355758179665997</v>
      </c>
      <c r="O21" s="70">
        <v>105.07587621099501</v>
      </c>
      <c r="P21" s="31"/>
      <c r="Q21" s="70">
        <v>100.260268797435</v>
      </c>
      <c r="R21" s="95"/>
      <c r="S21" s="91">
        <v>0.29638279471111606</v>
      </c>
    </row>
    <row r="22" spans="2:19" ht="15.5">
      <c r="B22" s="64" t="s">
        <v>154</v>
      </c>
      <c r="C22" s="70">
        <v>24.717102323999601</v>
      </c>
      <c r="D22" s="70">
        <v>40.710035839485599</v>
      </c>
      <c r="E22" s="70">
        <v>60.586863453050199</v>
      </c>
      <c r="F22" s="70">
        <v>79.316015145977104</v>
      </c>
      <c r="G22" s="31"/>
      <c r="H22" s="70">
        <v>28.506695131763699</v>
      </c>
      <c r="I22" s="95"/>
      <c r="J22" s="91">
        <v>0.15331865192322774</v>
      </c>
      <c r="K22" s="31"/>
      <c r="L22" s="70">
        <v>24.717102323999601</v>
      </c>
      <c r="M22" s="70">
        <v>15.992933515485998</v>
      </c>
      <c r="N22" s="70">
        <v>19.8768276135646</v>
      </c>
      <c r="O22" s="70">
        <v>18.729151692926905</v>
      </c>
      <c r="P22" s="31"/>
      <c r="Q22" s="70">
        <v>28.506695131763699</v>
      </c>
      <c r="R22" s="95"/>
      <c r="S22" s="91">
        <v>0.15331865192322774</v>
      </c>
    </row>
    <row r="23" spans="2:19" ht="15.5">
      <c r="B23" s="100" t="s">
        <v>201</v>
      </c>
      <c r="C23" s="89">
        <v>18.6035222909479</v>
      </c>
      <c r="D23" s="89">
        <v>38.508929114326698</v>
      </c>
      <c r="E23" s="89">
        <v>60.947477715410599</v>
      </c>
      <c r="F23" s="89">
        <v>80.654588406362905</v>
      </c>
      <c r="G23" s="95"/>
      <c r="H23" s="89">
        <v>22.9097773391413</v>
      </c>
      <c r="I23" s="95"/>
      <c r="J23" s="91">
        <v>0.23147525403233649</v>
      </c>
      <c r="K23" s="95"/>
      <c r="L23" s="89">
        <v>18.6035222909479</v>
      </c>
      <c r="M23" s="89">
        <v>19.905406823378797</v>
      </c>
      <c r="N23" s="89">
        <v>22.438548601083902</v>
      </c>
      <c r="O23" s="89">
        <v>19.707110690952305</v>
      </c>
      <c r="P23" s="95"/>
      <c r="Q23" s="89">
        <v>22.9097773391413</v>
      </c>
      <c r="R23" s="95"/>
      <c r="S23" s="91">
        <v>0.23147525403233649</v>
      </c>
    </row>
    <row r="24" spans="2:19" ht="15.5">
      <c r="B24" s="80"/>
      <c r="C24" s="38"/>
      <c r="D24" s="38"/>
      <c r="E24" s="38"/>
      <c r="F24" s="38"/>
      <c r="G24" s="31"/>
      <c r="H24" s="38"/>
      <c r="I24" s="95"/>
      <c r="J24" s="98"/>
      <c r="K24" s="31"/>
      <c r="L24" s="38"/>
      <c r="M24" s="38"/>
      <c r="N24" s="38"/>
      <c r="O24" s="38"/>
      <c r="P24" s="31"/>
      <c r="Q24" s="38"/>
      <c r="R24" s="95"/>
      <c r="S24" s="98"/>
    </row>
    <row r="25" spans="2:19" ht="15.5">
      <c r="B25" s="68" t="s">
        <v>10</v>
      </c>
      <c r="C25" s="82">
        <v>389.67595278896601</v>
      </c>
      <c r="D25" s="82">
        <v>763.40442870965603</v>
      </c>
      <c r="E25" s="82">
        <v>1171.4458586271201</v>
      </c>
      <c r="F25" s="82">
        <v>1631.10728055001</v>
      </c>
      <c r="G25" s="76"/>
      <c r="H25" s="82">
        <v>489.18737477133499</v>
      </c>
      <c r="I25" s="96"/>
      <c r="J25" s="97">
        <v>0.25536967644565084</v>
      </c>
      <c r="K25" s="31"/>
      <c r="L25" s="82">
        <v>389.67595278896601</v>
      </c>
      <c r="M25" s="82">
        <v>373.72847592069002</v>
      </c>
      <c r="N25" s="82">
        <v>408.04142991746403</v>
      </c>
      <c r="O25" s="82">
        <v>459.66142192288999</v>
      </c>
      <c r="P25" s="76"/>
      <c r="Q25" s="82">
        <v>489.18737477133499</v>
      </c>
      <c r="R25" s="96"/>
      <c r="S25" s="97">
        <v>0.25536967644565084</v>
      </c>
    </row>
    <row r="26" spans="2:19" ht="15.5">
      <c r="B26" s="64" t="s">
        <v>155</v>
      </c>
      <c r="C26" s="70">
        <v>102.543698852402</v>
      </c>
      <c r="D26" s="70">
        <v>183.94547999669899</v>
      </c>
      <c r="E26" s="70">
        <v>283.89455413009597</v>
      </c>
      <c r="F26" s="70">
        <v>364.65774306562901</v>
      </c>
      <c r="G26" s="31"/>
      <c r="H26" s="70">
        <v>106.080865335761</v>
      </c>
      <c r="I26" s="95"/>
      <c r="J26" s="91">
        <v>3.4494235364478924E-2</v>
      </c>
      <c r="K26" s="31"/>
      <c r="L26" s="70">
        <v>102.543698852402</v>
      </c>
      <c r="M26" s="70">
        <v>81.40178114429699</v>
      </c>
      <c r="N26" s="70">
        <v>99.949074133396977</v>
      </c>
      <c r="O26" s="70">
        <v>80.763188935533037</v>
      </c>
      <c r="P26" s="31"/>
      <c r="Q26" s="70">
        <v>106.080865335761</v>
      </c>
      <c r="R26" s="95"/>
      <c r="S26" s="91">
        <v>3.4494235364478924E-2</v>
      </c>
    </row>
    <row r="27" spans="2:19" ht="15.5">
      <c r="B27" s="64" t="s">
        <v>166</v>
      </c>
      <c r="C27" s="70">
        <v>122.13693327748</v>
      </c>
      <c r="D27" s="70">
        <v>242.63979879614999</v>
      </c>
      <c r="E27" s="70">
        <v>375.12013747145005</v>
      </c>
      <c r="F27" s="70">
        <v>517.07784851425004</v>
      </c>
      <c r="G27" s="31"/>
      <c r="H27" s="70">
        <v>176.39768997633001</v>
      </c>
      <c r="I27" s="95"/>
      <c r="J27" s="91">
        <v>0.44426165978456567</v>
      </c>
      <c r="K27" s="31"/>
      <c r="L27" s="70">
        <v>122.13693327748</v>
      </c>
      <c r="M27" s="70">
        <v>120.50286551866999</v>
      </c>
      <c r="N27" s="70">
        <v>132.48033867530006</v>
      </c>
      <c r="O27" s="70">
        <v>141.95771104279999</v>
      </c>
      <c r="P27" s="31"/>
      <c r="Q27" s="70">
        <v>176.39768997633001</v>
      </c>
      <c r="R27" s="95"/>
      <c r="S27" s="91">
        <v>0.44426165978456567</v>
      </c>
    </row>
    <row r="28" spans="2:19" ht="15.5">
      <c r="B28" s="64" t="s">
        <v>156</v>
      </c>
      <c r="C28" s="70">
        <v>47.530164483213703</v>
      </c>
      <c r="D28" s="70">
        <v>88.508847933423013</v>
      </c>
      <c r="E28" s="70">
        <v>131.026948758217</v>
      </c>
      <c r="F28" s="70">
        <v>183.75666786564798</v>
      </c>
      <c r="G28" s="31"/>
      <c r="H28" s="70">
        <v>63.104658503170803</v>
      </c>
      <c r="I28" s="95"/>
      <c r="J28" s="91">
        <v>0.32767599669169178</v>
      </c>
      <c r="K28" s="31"/>
      <c r="L28" s="70">
        <v>47.530164483213703</v>
      </c>
      <c r="M28" s="70">
        <v>40.97868345020931</v>
      </c>
      <c r="N28" s="70">
        <v>42.51810082479399</v>
      </c>
      <c r="O28" s="70">
        <v>52.729719107430981</v>
      </c>
      <c r="P28" s="31"/>
      <c r="Q28" s="70">
        <v>63.104658503170803</v>
      </c>
      <c r="R28" s="95"/>
      <c r="S28" s="91">
        <v>0.32767599669169178</v>
      </c>
    </row>
    <row r="29" spans="2:19" ht="15.5">
      <c r="B29" s="64" t="s">
        <v>157</v>
      </c>
      <c r="C29" s="70">
        <v>62.794139339308501</v>
      </c>
      <c r="D29" s="70">
        <v>139.79370451147099</v>
      </c>
      <c r="E29" s="70">
        <v>219.37735590004797</v>
      </c>
      <c r="F29" s="70">
        <v>338.91889514463696</v>
      </c>
      <c r="G29" s="31"/>
      <c r="H29" s="70">
        <v>76.296569229925993</v>
      </c>
      <c r="I29" s="95"/>
      <c r="J29" s="91">
        <v>0.21502691226735401</v>
      </c>
      <c r="K29" s="31"/>
      <c r="L29" s="70">
        <v>62.794139339308501</v>
      </c>
      <c r="M29" s="70">
        <v>76.999565172162491</v>
      </c>
      <c r="N29" s="70">
        <v>79.583651388576982</v>
      </c>
      <c r="O29" s="70">
        <v>119.54153924458899</v>
      </c>
      <c r="P29" s="31"/>
      <c r="Q29" s="70">
        <v>76.296569229925993</v>
      </c>
      <c r="R29" s="95"/>
      <c r="S29" s="91">
        <v>0.21502691226735401</v>
      </c>
    </row>
    <row r="30" spans="2:19" ht="15.5">
      <c r="B30" s="100" t="s">
        <v>202</v>
      </c>
      <c r="C30" s="89">
        <v>23.684071219388102</v>
      </c>
      <c r="D30" s="89">
        <v>47.754831723605299</v>
      </c>
      <c r="E30" s="89">
        <v>71.186344990430598</v>
      </c>
      <c r="F30" s="89">
        <v>94.1635660139506</v>
      </c>
      <c r="G30" s="95"/>
      <c r="H30" s="89">
        <v>31.217426577967199</v>
      </c>
      <c r="I30" s="95"/>
      <c r="J30" s="91">
        <v>0.3180768749087442</v>
      </c>
      <c r="K30" s="95"/>
      <c r="L30" s="89">
        <v>23.684071219388102</v>
      </c>
      <c r="M30" s="89">
        <v>24.070760504217198</v>
      </c>
      <c r="N30" s="89">
        <v>23.431513266825299</v>
      </c>
      <c r="O30" s="89">
        <v>22.977221023520002</v>
      </c>
      <c r="P30" s="95"/>
      <c r="Q30" s="89">
        <v>31.217426577967199</v>
      </c>
      <c r="R30" s="95"/>
      <c r="S30" s="91">
        <v>0.3180768749087442</v>
      </c>
    </row>
    <row r="31" spans="2:19" ht="15.5">
      <c r="B31" s="100" t="s">
        <v>203</v>
      </c>
      <c r="C31" s="89">
        <v>15.061847476510099</v>
      </c>
      <c r="D31" s="89">
        <v>29.129383058726397</v>
      </c>
      <c r="E31" s="89">
        <v>42.676040776941804</v>
      </c>
      <c r="F31" s="89">
        <v>62.7431050407695</v>
      </c>
      <c r="G31" s="95"/>
      <c r="H31" s="89">
        <v>15.697126025653501</v>
      </c>
      <c r="I31" s="95"/>
      <c r="J31" s="91">
        <v>4.2177996433316649E-2</v>
      </c>
      <c r="K31" s="95"/>
      <c r="L31" s="89">
        <v>15.061847476510099</v>
      </c>
      <c r="M31" s="89">
        <v>14.067535582216298</v>
      </c>
      <c r="N31" s="89">
        <v>13.546657718215407</v>
      </c>
      <c r="O31" s="89">
        <v>20.067064263827696</v>
      </c>
      <c r="P31" s="95"/>
      <c r="Q31" s="89">
        <v>15.697126025653501</v>
      </c>
      <c r="R31" s="95"/>
      <c r="S31" s="91">
        <v>4.2177996433316649E-2</v>
      </c>
    </row>
    <row r="32" spans="2:19" ht="15.5">
      <c r="B32" s="78" t="s">
        <v>242</v>
      </c>
      <c r="C32" s="38">
        <v>4.1628630965386497</v>
      </c>
      <c r="D32" s="38">
        <v>7.3957052901904499</v>
      </c>
      <c r="E32" s="38">
        <v>9.8754637751724399</v>
      </c>
      <c r="F32" s="38">
        <v>13.351857222785</v>
      </c>
      <c r="G32" s="31"/>
      <c r="H32" s="38">
        <v>3.1814944093600004</v>
      </c>
      <c r="I32" s="95"/>
      <c r="J32" s="98">
        <v>-0.23574368515617072</v>
      </c>
      <c r="K32" s="31"/>
      <c r="L32" s="38">
        <v>4.1628630965386497</v>
      </c>
      <c r="M32" s="38">
        <v>3.2328421936518001</v>
      </c>
      <c r="N32" s="38">
        <v>2.47975848498199</v>
      </c>
      <c r="O32" s="38">
        <v>3.4763934476125602</v>
      </c>
      <c r="P32" s="31"/>
      <c r="Q32" s="38">
        <v>3.1814944093600004</v>
      </c>
      <c r="R32" s="95"/>
      <c r="S32" s="98">
        <v>-0.23574368515617072</v>
      </c>
    </row>
    <row r="33" spans="2:19" ht="15.5">
      <c r="B33" s="78"/>
      <c r="C33" s="38"/>
      <c r="D33" s="38"/>
      <c r="E33" s="38"/>
      <c r="F33" s="38"/>
      <c r="G33" s="31"/>
      <c r="H33" s="38"/>
      <c r="I33" s="95"/>
      <c r="J33" s="98"/>
      <c r="K33" s="31"/>
      <c r="L33" s="38"/>
      <c r="M33" s="38"/>
      <c r="N33" s="38"/>
      <c r="O33" s="38"/>
      <c r="P33" s="31"/>
      <c r="Q33" s="38"/>
      <c r="R33" s="95"/>
      <c r="S33" s="98"/>
    </row>
    <row r="34" spans="2:19" ht="15.5">
      <c r="B34" s="68" t="s">
        <v>7</v>
      </c>
      <c r="C34" s="82">
        <v>454.74872527300101</v>
      </c>
      <c r="D34" s="82">
        <v>1025.32050022214</v>
      </c>
      <c r="E34" s="82">
        <v>1542.49939606763</v>
      </c>
      <c r="F34" s="82">
        <v>2073.09542955085</v>
      </c>
      <c r="G34" s="76"/>
      <c r="H34" s="82">
        <v>540.15220159352805</v>
      </c>
      <c r="I34" s="96"/>
      <c r="J34" s="97">
        <v>0.18780366293331871</v>
      </c>
      <c r="K34" s="31"/>
      <c r="L34" s="82">
        <v>454.74872527300101</v>
      </c>
      <c r="M34" s="82">
        <v>570.57177494913901</v>
      </c>
      <c r="N34" s="82">
        <v>517.17889584548993</v>
      </c>
      <c r="O34" s="82">
        <v>530.59603348322003</v>
      </c>
      <c r="P34" s="76"/>
      <c r="Q34" s="82">
        <v>540.15220159352805</v>
      </c>
      <c r="R34" s="96"/>
      <c r="S34" s="97">
        <v>0.18780366293331871</v>
      </c>
    </row>
    <row r="35" spans="2:19" ht="15.5">
      <c r="B35" s="64" t="s">
        <v>167</v>
      </c>
      <c r="C35" s="70">
        <v>396.30811948559898</v>
      </c>
      <c r="D35" s="70">
        <v>829.32052557879899</v>
      </c>
      <c r="E35" s="70">
        <v>1270.7788274653501</v>
      </c>
      <c r="F35" s="70">
        <v>1737.99335246804</v>
      </c>
      <c r="G35" s="31"/>
      <c r="H35" s="70">
        <v>486.70135231986001</v>
      </c>
      <c r="I35" s="95"/>
      <c r="J35" s="91">
        <v>0.22808826867233975</v>
      </c>
      <c r="K35" s="31"/>
      <c r="L35" s="70">
        <v>396.30811948559898</v>
      </c>
      <c r="M35" s="70">
        <v>433.01240609320001</v>
      </c>
      <c r="N35" s="70">
        <v>441.45830188655111</v>
      </c>
      <c r="O35" s="70">
        <v>467.21452500268992</v>
      </c>
      <c r="P35" s="31"/>
      <c r="Q35" s="70">
        <v>486.70135231986001</v>
      </c>
      <c r="R35" s="95"/>
      <c r="S35" s="91">
        <v>0.22808826867233975</v>
      </c>
    </row>
    <row r="36" spans="2:19" ht="15.5">
      <c r="B36" s="64" t="s">
        <v>158</v>
      </c>
      <c r="C36" s="70">
        <v>58.440605787402198</v>
      </c>
      <c r="D36" s="70">
        <v>195.99997464334601</v>
      </c>
      <c r="E36" s="70">
        <v>271.72056860227701</v>
      </c>
      <c r="F36" s="70">
        <v>335.10207708281501</v>
      </c>
      <c r="G36" s="31"/>
      <c r="H36" s="70">
        <v>53.450849273668801</v>
      </c>
      <c r="I36" s="95"/>
      <c r="J36" s="91">
        <v>-8.5381669928018072E-2</v>
      </c>
      <c r="K36" s="31"/>
      <c r="L36" s="70">
        <v>58.440605787402198</v>
      </c>
      <c r="M36" s="70">
        <v>137.5593688559438</v>
      </c>
      <c r="N36" s="70">
        <v>75.720593958931005</v>
      </c>
      <c r="O36" s="70">
        <v>63.381508480538002</v>
      </c>
      <c r="P36" s="31"/>
      <c r="Q36" s="70">
        <v>53.450849273668801</v>
      </c>
      <c r="R36" s="95"/>
      <c r="S36" s="91">
        <v>-8.5381669928018072E-2</v>
      </c>
    </row>
    <row r="37" spans="2:19" ht="15.5">
      <c r="B37" s="78"/>
      <c r="C37" s="38"/>
      <c r="D37" s="38"/>
      <c r="E37" s="38"/>
      <c r="F37" s="38"/>
      <c r="G37" s="31"/>
      <c r="H37" s="38"/>
      <c r="I37" s="95"/>
      <c r="J37" s="98"/>
      <c r="K37" s="31"/>
      <c r="L37" s="38"/>
      <c r="M37" s="38"/>
      <c r="N37" s="38"/>
      <c r="O37" s="38"/>
      <c r="P37" s="31"/>
      <c r="Q37" s="38"/>
      <c r="R37" s="95"/>
      <c r="S37" s="98"/>
    </row>
    <row r="38" spans="2:19" ht="15.5">
      <c r="B38" s="68" t="s">
        <v>151</v>
      </c>
      <c r="C38" s="82">
        <v>430.65501704100103</v>
      </c>
      <c r="D38" s="82">
        <v>737.67789622532405</v>
      </c>
      <c r="E38" s="82">
        <v>1028.64640800135</v>
      </c>
      <c r="F38" s="82">
        <v>1360.8456495821101</v>
      </c>
      <c r="G38" s="76"/>
      <c r="H38" s="82">
        <v>405.87406675579399</v>
      </c>
      <c r="I38" s="96"/>
      <c r="J38" s="97">
        <v>-5.7542462770955573E-2</v>
      </c>
      <c r="K38" s="31"/>
      <c r="L38" s="82">
        <v>430.65501704100103</v>
      </c>
      <c r="M38" s="82">
        <v>307.02287918432302</v>
      </c>
      <c r="N38" s="82">
        <v>290.96851177602593</v>
      </c>
      <c r="O38" s="82">
        <v>332.19924158076014</v>
      </c>
      <c r="P38" s="76"/>
      <c r="Q38" s="82">
        <v>405.87406675579399</v>
      </c>
      <c r="R38" s="96"/>
      <c r="S38" s="97">
        <v>-5.7542462770955573E-2</v>
      </c>
    </row>
    <row r="39" spans="2:19" ht="15.5">
      <c r="B39" s="64" t="s">
        <v>168</v>
      </c>
      <c r="C39" s="70">
        <v>80.105044264426709</v>
      </c>
      <c r="D39" s="70">
        <v>153.29319778768499</v>
      </c>
      <c r="E39" s="70">
        <v>227.98699232002699</v>
      </c>
      <c r="F39" s="70">
        <v>304.12945260067301</v>
      </c>
      <c r="G39" s="31"/>
      <c r="H39" s="70">
        <v>74.571104474130308</v>
      </c>
      <c r="I39" s="95"/>
      <c r="J39" s="91">
        <v>-6.9083537012087137E-2</v>
      </c>
      <c r="K39" s="31"/>
      <c r="L39" s="70">
        <v>80.105044264426709</v>
      </c>
      <c r="M39" s="70">
        <v>73.188153523258279</v>
      </c>
      <c r="N39" s="70">
        <v>74.693794532341997</v>
      </c>
      <c r="O39" s="70">
        <v>76.14246028064602</v>
      </c>
      <c r="P39" s="31"/>
      <c r="Q39" s="70">
        <v>74.571104474130308</v>
      </c>
      <c r="R39" s="95"/>
      <c r="S39" s="91">
        <v>-6.9083537012087137E-2</v>
      </c>
    </row>
    <row r="40" spans="2:19" ht="15.5">
      <c r="B40" s="64" t="s">
        <v>169</v>
      </c>
      <c r="C40" s="70">
        <v>66.026822239999987</v>
      </c>
      <c r="D40" s="70">
        <v>122.56988561</v>
      </c>
      <c r="E40" s="70">
        <v>169.74419140000001</v>
      </c>
      <c r="F40" s="70">
        <v>217.75344263</v>
      </c>
      <c r="G40" s="31"/>
      <c r="H40" s="70">
        <v>52.47283856</v>
      </c>
      <c r="I40" s="95"/>
      <c r="J40" s="91">
        <v>-0.20527996381126445</v>
      </c>
      <c r="K40" s="31"/>
      <c r="L40" s="70">
        <v>66.026822239999987</v>
      </c>
      <c r="M40" s="70">
        <v>56.543063370000013</v>
      </c>
      <c r="N40" s="70">
        <v>47.174305790000005</v>
      </c>
      <c r="O40" s="70">
        <v>48.00925122999999</v>
      </c>
      <c r="P40" s="31"/>
      <c r="Q40" s="70">
        <v>52.47283856</v>
      </c>
      <c r="R40" s="95"/>
      <c r="S40" s="91">
        <v>-0.20527996381126445</v>
      </c>
    </row>
    <row r="41" spans="2:19" ht="15.5">
      <c r="B41" s="64" t="s">
        <v>170</v>
      </c>
      <c r="C41" s="70">
        <v>159.19581135000001</v>
      </c>
      <c r="D41" s="70">
        <v>223.1630821</v>
      </c>
      <c r="E41" s="70">
        <v>297.15090902000003</v>
      </c>
      <c r="F41" s="70">
        <v>372.82355054000004</v>
      </c>
      <c r="G41" s="31"/>
      <c r="H41" s="70">
        <v>159.28003021000001</v>
      </c>
      <c r="I41" s="95"/>
      <c r="J41" s="91">
        <v>5.2902685872075795E-4</v>
      </c>
      <c r="K41" s="31"/>
      <c r="L41" s="70">
        <v>159.19581135000001</v>
      </c>
      <c r="M41" s="70">
        <v>63.967270749999983</v>
      </c>
      <c r="N41" s="70">
        <v>73.987826920000032</v>
      </c>
      <c r="O41" s="70">
        <v>75.672641520000013</v>
      </c>
      <c r="P41" s="31"/>
      <c r="Q41" s="70">
        <v>159.28003021000001</v>
      </c>
      <c r="R41" s="95"/>
      <c r="S41" s="91">
        <v>5.2902685872075795E-4</v>
      </c>
    </row>
    <row r="42" spans="2:19" ht="15.5">
      <c r="B42" s="64" t="s">
        <v>159</v>
      </c>
      <c r="C42" s="70">
        <v>109.70162367</v>
      </c>
      <c r="D42" s="70">
        <v>209.73843667</v>
      </c>
      <c r="E42" s="70">
        <v>292.53049634000001</v>
      </c>
      <c r="F42" s="70">
        <v>405.24594897000003</v>
      </c>
      <c r="G42" s="31"/>
      <c r="H42" s="70">
        <v>102.74334880000001</v>
      </c>
      <c r="I42" s="95"/>
      <c r="J42" s="91">
        <v>-6.3429096463800738E-2</v>
      </c>
      <c r="K42" s="31"/>
      <c r="L42" s="70">
        <v>109.70162367</v>
      </c>
      <c r="M42" s="70">
        <v>100.036813</v>
      </c>
      <c r="N42" s="70">
        <v>82.792059670000015</v>
      </c>
      <c r="O42" s="70">
        <v>112.71545263000002</v>
      </c>
      <c r="P42" s="31"/>
      <c r="Q42" s="70">
        <v>102.74334880000001</v>
      </c>
      <c r="R42" s="95"/>
      <c r="S42" s="91">
        <v>-6.3429096463800738E-2</v>
      </c>
    </row>
    <row r="43" spans="2:19" ht="15.5">
      <c r="B43" s="64" t="s">
        <v>171</v>
      </c>
      <c r="C43" s="70">
        <v>5.3626107391296003</v>
      </c>
      <c r="D43" s="70">
        <v>10.1605311094148</v>
      </c>
      <c r="E43" s="70">
        <v>14.6377764881407</v>
      </c>
      <c r="F43" s="70">
        <v>24.8663049012298</v>
      </c>
      <c r="G43" s="31"/>
      <c r="H43" s="70">
        <v>4.9519391589769803</v>
      </c>
      <c r="I43" s="95"/>
      <c r="J43" s="91">
        <v>-7.6580531410951461E-2</v>
      </c>
      <c r="K43" s="31"/>
      <c r="L43" s="70">
        <v>5.3626107391296003</v>
      </c>
      <c r="M43" s="70">
        <v>4.7979203702851994</v>
      </c>
      <c r="N43" s="70">
        <v>4.4772453787259003</v>
      </c>
      <c r="O43" s="70">
        <v>10.2285284130891</v>
      </c>
      <c r="P43" s="31"/>
      <c r="Q43" s="70">
        <v>4.9519391589769803</v>
      </c>
      <c r="R43" s="95"/>
      <c r="S43" s="91">
        <v>-7.6580531410951461E-2</v>
      </c>
    </row>
    <row r="44" spans="2:19" ht="15.5">
      <c r="B44" s="83" t="s">
        <v>160</v>
      </c>
      <c r="C44" s="77">
        <v>10.2631047774442</v>
      </c>
      <c r="D44" s="77">
        <v>18.752762948223399</v>
      </c>
      <c r="E44" s="77">
        <v>26.596042433178901</v>
      </c>
      <c r="F44" s="77">
        <v>36.026949940209803</v>
      </c>
      <c r="G44" s="31"/>
      <c r="H44" s="77">
        <v>11.8548055526868</v>
      </c>
      <c r="I44" s="95"/>
      <c r="J44" s="99">
        <v>0.15508959615620121</v>
      </c>
      <c r="K44" s="31"/>
      <c r="L44" s="77">
        <v>10.2631047774442</v>
      </c>
      <c r="M44" s="77">
        <v>8.4896581707791992</v>
      </c>
      <c r="N44" s="77">
        <v>7.8432794849555023</v>
      </c>
      <c r="O44" s="77">
        <v>9.4309075070309021</v>
      </c>
      <c r="P44" s="31"/>
      <c r="Q44" s="77">
        <v>11.8548055526868</v>
      </c>
      <c r="R44" s="95"/>
      <c r="S44" s="99">
        <v>0.15508959615620121</v>
      </c>
    </row>
    <row r="45" spans="2:19" ht="15.5">
      <c r="B45" s="78"/>
      <c r="C45" s="38"/>
      <c r="D45" s="38"/>
      <c r="E45" s="38"/>
      <c r="F45" s="38"/>
      <c r="G45" s="31"/>
      <c r="H45" s="38"/>
      <c r="I45" s="31"/>
      <c r="J45" s="79"/>
      <c r="K45" s="31"/>
      <c r="L45" s="38"/>
      <c r="M45" s="38"/>
      <c r="N45" s="38"/>
      <c r="O45" s="38"/>
      <c r="P45" s="31"/>
      <c r="Q45" s="38"/>
      <c r="R45" s="31"/>
      <c r="S45" s="79"/>
    </row>
    <row r="46" spans="2:19" ht="14.5">
      <c r="B46" s="39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</row>
    <row r="47" spans="2:19" ht="15.5">
      <c r="C47" s="72" t="s">
        <v>173</v>
      </c>
      <c r="D47" s="73"/>
      <c r="E47" s="73"/>
      <c r="F47" s="74"/>
      <c r="G47" s="75"/>
      <c r="H47" s="73"/>
      <c r="I47" s="73"/>
      <c r="J47" s="74"/>
      <c r="K47" s="30"/>
      <c r="L47" s="72" t="s">
        <v>144</v>
      </c>
      <c r="M47" s="73"/>
      <c r="N47" s="73"/>
      <c r="O47" s="74"/>
      <c r="P47" s="75"/>
      <c r="Q47" s="73"/>
      <c r="R47" s="73"/>
      <c r="S47" s="74"/>
    </row>
    <row r="48" spans="2:19" ht="39.75" customHeight="1">
      <c r="B48" s="116" t="s">
        <v>172</v>
      </c>
      <c r="C48" s="72">
        <v>2021</v>
      </c>
      <c r="D48" s="73"/>
      <c r="E48" s="73"/>
      <c r="F48" s="74"/>
      <c r="G48" s="32"/>
      <c r="H48" s="72">
        <v>2022</v>
      </c>
      <c r="I48" s="76"/>
      <c r="J48" s="218" t="s">
        <v>246</v>
      </c>
      <c r="K48" s="30"/>
      <c r="L48" s="72">
        <v>2021</v>
      </c>
      <c r="M48" s="73"/>
      <c r="N48" s="73"/>
      <c r="O48" s="74"/>
      <c r="P48" s="32"/>
      <c r="Q48" s="72">
        <v>2022</v>
      </c>
      <c r="R48" s="76"/>
      <c r="S48" s="218" t="s">
        <v>246</v>
      </c>
    </row>
    <row r="49" spans="2:19" ht="15.5" customHeight="1">
      <c r="B49" s="187" t="s">
        <v>137</v>
      </c>
      <c r="C49" s="188" t="s">
        <v>218</v>
      </c>
      <c r="D49" s="188" t="s">
        <v>219</v>
      </c>
      <c r="E49" s="188" t="s">
        <v>220</v>
      </c>
      <c r="F49" s="188" t="s">
        <v>221</v>
      </c>
      <c r="G49" s="32"/>
      <c r="H49" s="188" t="s">
        <v>218</v>
      </c>
      <c r="I49" s="32"/>
      <c r="J49" s="218"/>
      <c r="K49" s="30"/>
      <c r="L49" s="188" t="s">
        <v>218</v>
      </c>
      <c r="M49" s="188" t="s">
        <v>219</v>
      </c>
      <c r="N49" s="188" t="s">
        <v>220</v>
      </c>
      <c r="O49" s="188" t="s">
        <v>221</v>
      </c>
      <c r="P49" s="32"/>
      <c r="Q49" s="188" t="s">
        <v>218</v>
      </c>
      <c r="R49" s="32"/>
      <c r="S49" s="218"/>
    </row>
    <row r="50" spans="2:19" ht="15.5">
      <c r="B50" s="80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</row>
    <row r="51" spans="2:19" ht="15.5">
      <c r="B51" s="68" t="s">
        <v>0</v>
      </c>
      <c r="C51" s="82">
        <v>108.29247753404501</v>
      </c>
      <c r="D51" s="82">
        <v>206.036991893806</v>
      </c>
      <c r="E51" s="82">
        <v>329.85515356885799</v>
      </c>
      <c r="F51" s="82">
        <v>540.69127856615</v>
      </c>
      <c r="G51" s="76"/>
      <c r="H51" s="82">
        <v>102.20632737956799</v>
      </c>
      <c r="I51" s="96"/>
      <c r="J51" s="97">
        <v>-5.6201042704592717E-2</v>
      </c>
      <c r="K51" s="31"/>
      <c r="L51" s="82">
        <v>108.29247753404501</v>
      </c>
      <c r="M51" s="82">
        <v>97.744514359760998</v>
      </c>
      <c r="N51" s="82">
        <v>123.81816167505198</v>
      </c>
      <c r="O51" s="82">
        <v>210.83612499729202</v>
      </c>
      <c r="P51" s="76"/>
      <c r="Q51" s="82">
        <v>102.20632737956799</v>
      </c>
      <c r="R51" s="96"/>
      <c r="S51" s="97">
        <v>-5.6201042704592717E-2</v>
      </c>
    </row>
    <row r="52" spans="2:19" ht="15.5">
      <c r="B52" s="64" t="s">
        <v>162</v>
      </c>
      <c r="C52" s="70">
        <v>107.281225168891</v>
      </c>
      <c r="D52" s="70">
        <v>204.026438068602</v>
      </c>
      <c r="E52" s="70">
        <v>327.46984901099199</v>
      </c>
      <c r="F52" s="70">
        <v>534.04920817832601</v>
      </c>
      <c r="G52" s="31"/>
      <c r="H52" s="70">
        <v>97.911300536432805</v>
      </c>
      <c r="I52" s="95"/>
      <c r="J52" s="91">
        <v>-8.7339836189484987E-2</v>
      </c>
      <c r="K52" s="31"/>
      <c r="L52" s="70">
        <v>107.281225168891</v>
      </c>
      <c r="M52" s="70">
        <v>96.745212899711007</v>
      </c>
      <c r="N52" s="70">
        <v>123.44341094238999</v>
      </c>
      <c r="O52" s="70">
        <v>206.57935916733402</v>
      </c>
      <c r="P52" s="31"/>
      <c r="Q52" s="70">
        <v>97.911300536432805</v>
      </c>
      <c r="R52" s="95"/>
      <c r="S52" s="91">
        <v>-8.7339836189484987E-2</v>
      </c>
    </row>
    <row r="53" spans="2:19" ht="15.5">
      <c r="B53" s="64" t="s">
        <v>153</v>
      </c>
      <c r="C53" s="70">
        <v>1.01125236515401</v>
      </c>
      <c r="D53" s="70">
        <v>2.0105538252047701</v>
      </c>
      <c r="E53" s="70">
        <v>2.3853045578659997</v>
      </c>
      <c r="F53" s="70">
        <v>6.6420703878209393</v>
      </c>
      <c r="G53" s="31"/>
      <c r="H53" s="70">
        <v>4.2950268431340097</v>
      </c>
      <c r="I53" s="95"/>
      <c r="J53" s="91" t="s">
        <v>136</v>
      </c>
      <c r="K53" s="31"/>
      <c r="L53" s="70">
        <v>1.01125236515401</v>
      </c>
      <c r="M53" s="70">
        <v>0.99930146005076015</v>
      </c>
      <c r="N53" s="70">
        <v>0.3747507326612296</v>
      </c>
      <c r="O53" s="70">
        <v>4.25676582995494</v>
      </c>
      <c r="P53" s="31"/>
      <c r="Q53" s="70">
        <v>4.2950268431340097</v>
      </c>
      <c r="R53" s="95"/>
      <c r="S53" s="91" t="s">
        <v>136</v>
      </c>
    </row>
    <row r="54" spans="2:19" ht="15.5">
      <c r="B54" s="78"/>
      <c r="C54" s="38"/>
      <c r="D54" s="38"/>
      <c r="E54" s="38"/>
      <c r="F54" s="38"/>
      <c r="G54" s="31"/>
      <c r="H54" s="38"/>
      <c r="I54" s="95"/>
      <c r="J54" s="98"/>
      <c r="K54" s="31"/>
      <c r="L54" s="38"/>
      <c r="M54" s="38"/>
      <c r="N54" s="38"/>
      <c r="O54" s="38"/>
      <c r="P54" s="31"/>
      <c r="Q54" s="38"/>
      <c r="R54" s="95"/>
      <c r="S54" s="98"/>
    </row>
    <row r="55" spans="2:19" ht="15.5">
      <c r="B55" s="68" t="s">
        <v>8</v>
      </c>
      <c r="C55" s="82">
        <v>14.3216589052734</v>
      </c>
      <c r="D55" s="82">
        <v>36.331415570582699</v>
      </c>
      <c r="E55" s="82">
        <v>50.079804169888796</v>
      </c>
      <c r="F55" s="82">
        <v>74.306229035267194</v>
      </c>
      <c r="G55" s="76"/>
      <c r="H55" s="82">
        <v>11.600862775047</v>
      </c>
      <c r="I55" s="96"/>
      <c r="J55" s="97">
        <v>-0.18997772173058608</v>
      </c>
      <c r="K55" s="31"/>
      <c r="L55" s="82">
        <v>14.3216589052734</v>
      </c>
      <c r="M55" s="82">
        <v>22.009756665309297</v>
      </c>
      <c r="N55" s="82">
        <v>13.748388599306097</v>
      </c>
      <c r="O55" s="82">
        <v>24.226424865378398</v>
      </c>
      <c r="P55" s="76"/>
      <c r="Q55" s="82">
        <v>11.600862775047</v>
      </c>
      <c r="R55" s="96"/>
      <c r="S55" s="97">
        <v>-0.18997772173058608</v>
      </c>
    </row>
    <row r="56" spans="2:19" ht="15.5">
      <c r="B56" s="80"/>
      <c r="C56" s="38"/>
      <c r="D56" s="38"/>
      <c r="E56" s="38"/>
      <c r="F56" s="38"/>
      <c r="G56" s="31"/>
      <c r="H56" s="38"/>
      <c r="I56" s="95"/>
      <c r="J56" s="98"/>
      <c r="K56" s="31"/>
      <c r="L56" s="38"/>
      <c r="M56" s="38"/>
      <c r="N56" s="38"/>
      <c r="O56" s="38"/>
      <c r="P56" s="31"/>
      <c r="Q56" s="38"/>
      <c r="R56" s="95"/>
      <c r="S56" s="98"/>
    </row>
    <row r="57" spans="2:19" ht="15.5">
      <c r="B57" s="68" t="s">
        <v>9</v>
      </c>
      <c r="C57" s="82">
        <v>10.112473376847399</v>
      </c>
      <c r="D57" s="82">
        <v>19.7748057030844</v>
      </c>
      <c r="E57" s="82">
        <v>20.2235483446823</v>
      </c>
      <c r="F57" s="82">
        <v>26.755753283993901</v>
      </c>
      <c r="G57" s="76"/>
      <c r="H57" s="82">
        <v>12.705531791548299</v>
      </c>
      <c r="I57" s="96"/>
      <c r="J57" s="97">
        <v>0.25642177913048764</v>
      </c>
      <c r="K57" s="31"/>
      <c r="L57" s="82">
        <v>10.112473376847399</v>
      </c>
      <c r="M57" s="82">
        <v>9.6623323262370011</v>
      </c>
      <c r="N57" s="82">
        <v>0.44874264159789945</v>
      </c>
      <c r="O57" s="82">
        <v>6.5322049393116011</v>
      </c>
      <c r="P57" s="76"/>
      <c r="Q57" s="82">
        <v>12.705531791548299</v>
      </c>
      <c r="R57" s="96"/>
      <c r="S57" s="97">
        <v>0.25642177913048764</v>
      </c>
    </row>
    <row r="58" spans="2:19" ht="15.5">
      <c r="B58" s="64" t="s">
        <v>163</v>
      </c>
      <c r="C58" s="70">
        <v>4.9499265774598697</v>
      </c>
      <c r="D58" s="70">
        <v>12.181849564878201</v>
      </c>
      <c r="E58" s="70">
        <v>12.2429705421367</v>
      </c>
      <c r="F58" s="70">
        <v>17.256240910136398</v>
      </c>
      <c r="G58" s="31"/>
      <c r="H58" s="70">
        <v>5.8706131558907604</v>
      </c>
      <c r="I58" s="95"/>
      <c r="J58" s="91">
        <v>0.18600004748016991</v>
      </c>
      <c r="K58" s="31"/>
      <c r="L58" s="70">
        <v>4.9499265774598697</v>
      </c>
      <c r="M58" s="70">
        <v>7.2319229874183311</v>
      </c>
      <c r="N58" s="70">
        <v>6.1120977258498854E-2</v>
      </c>
      <c r="O58" s="70">
        <v>5.0132703679996986</v>
      </c>
      <c r="P58" s="31"/>
      <c r="Q58" s="70">
        <v>5.8706131558907604</v>
      </c>
      <c r="R58" s="95"/>
      <c r="S58" s="91">
        <v>0.18600004748016991</v>
      </c>
    </row>
    <row r="59" spans="2:19" ht="15.5">
      <c r="B59" s="64" t="s">
        <v>164</v>
      </c>
      <c r="C59" s="70">
        <v>1.39539033398801</v>
      </c>
      <c r="D59" s="70">
        <v>2.0527925025910698</v>
      </c>
      <c r="E59" s="70">
        <v>-7.8428774592747396E-3</v>
      </c>
      <c r="F59" s="70">
        <v>-4.1058662233238206</v>
      </c>
      <c r="G59" s="31"/>
      <c r="H59" s="70">
        <v>1.91803276967962</v>
      </c>
      <c r="I59" s="95"/>
      <c r="J59" s="91">
        <v>0.3745492733906961</v>
      </c>
      <c r="K59" s="31"/>
      <c r="L59" s="70">
        <v>1.39539033398801</v>
      </c>
      <c r="M59" s="70">
        <v>0.65740216860305978</v>
      </c>
      <c r="N59" s="70">
        <v>-2.0606353800503445</v>
      </c>
      <c r="O59" s="70">
        <v>-4.0980233458645454</v>
      </c>
      <c r="P59" s="31"/>
      <c r="Q59" s="70">
        <v>1.91803276967962</v>
      </c>
      <c r="R59" s="95"/>
      <c r="S59" s="91">
        <v>0.3745492733906961</v>
      </c>
    </row>
    <row r="60" spans="2:19" ht="15.5">
      <c r="B60" s="64" t="s">
        <v>165</v>
      </c>
      <c r="C60" s="70">
        <v>1.2986335855241</v>
      </c>
      <c r="D60" s="70">
        <v>2.5895498410236599</v>
      </c>
      <c r="E60" s="70">
        <v>3.7719976490423299</v>
      </c>
      <c r="F60" s="70">
        <v>9.5089711209967813</v>
      </c>
      <c r="G60" s="31"/>
      <c r="H60" s="70">
        <v>1.25953063814864</v>
      </c>
      <c r="I60" s="95"/>
      <c r="J60" s="91">
        <v>-3.0110839432570934E-2</v>
      </c>
      <c r="K60" s="31"/>
      <c r="L60" s="70">
        <v>1.2986335855241</v>
      </c>
      <c r="M60" s="70">
        <v>1.2909162554995599</v>
      </c>
      <c r="N60" s="70">
        <v>1.18244780801867</v>
      </c>
      <c r="O60" s="70">
        <v>5.7369734719544514</v>
      </c>
      <c r="P60" s="31"/>
      <c r="Q60" s="70">
        <v>1.25953063814864</v>
      </c>
      <c r="R60" s="95"/>
      <c r="S60" s="91">
        <v>-3.0110839432570934E-2</v>
      </c>
    </row>
    <row r="61" spans="2:19" ht="15.5">
      <c r="B61" s="64" t="s">
        <v>154</v>
      </c>
      <c r="C61" s="70">
        <v>-3.5547673723041795E-2</v>
      </c>
      <c r="D61" s="70">
        <v>-2.2997588719783697</v>
      </c>
      <c r="E61" s="70">
        <v>-3.8057813313445599</v>
      </c>
      <c r="F61" s="70">
        <v>-6.7365959997184497</v>
      </c>
      <c r="G61" s="31"/>
      <c r="H61" s="70">
        <v>0.43065828672374101</v>
      </c>
      <c r="I61" s="95"/>
      <c r="J61" s="91" t="s">
        <v>136</v>
      </c>
      <c r="K61" s="31"/>
      <c r="L61" s="70">
        <v>-3.5547673723041795E-2</v>
      </c>
      <c r="M61" s="70">
        <v>-2.2642111982553281</v>
      </c>
      <c r="N61" s="70">
        <v>-1.5060224593661902</v>
      </c>
      <c r="O61" s="70">
        <v>-2.9308146683738898</v>
      </c>
      <c r="P61" s="31"/>
      <c r="Q61" s="70">
        <v>0.43065828672374101</v>
      </c>
      <c r="R61" s="95"/>
      <c r="S61" s="91" t="s">
        <v>136</v>
      </c>
    </row>
    <row r="62" spans="2:19" ht="15.5">
      <c r="B62" s="100" t="s">
        <v>201</v>
      </c>
      <c r="C62" s="89">
        <v>1.4211680145332399</v>
      </c>
      <c r="D62" s="89">
        <v>2.8134460321539301</v>
      </c>
      <c r="E62" s="89">
        <v>4.0659408259353595</v>
      </c>
      <c r="F62" s="89">
        <v>4.89668918445423</v>
      </c>
      <c r="G62" s="95"/>
      <c r="H62" s="89">
        <v>1.12603641093287</v>
      </c>
      <c r="I62" s="95"/>
      <c r="J62" s="91">
        <v>-0.20766834081704352</v>
      </c>
      <c r="K62" s="95"/>
      <c r="L62" s="89">
        <v>1.4211680145332399</v>
      </c>
      <c r="M62" s="89">
        <v>1.3922780176206901</v>
      </c>
      <c r="N62" s="89">
        <v>1.2524947937814295</v>
      </c>
      <c r="O62" s="89">
        <v>0.83074835851887041</v>
      </c>
      <c r="P62" s="95"/>
      <c r="Q62" s="89">
        <v>1.12603641093287</v>
      </c>
      <c r="R62" s="95"/>
      <c r="S62" s="91">
        <v>-0.20766834081704352</v>
      </c>
    </row>
    <row r="63" spans="2:19" ht="15.5">
      <c r="B63" s="80"/>
      <c r="C63" s="38"/>
      <c r="D63" s="38"/>
      <c r="E63" s="38"/>
      <c r="F63" s="38"/>
      <c r="G63" s="31"/>
      <c r="H63" s="38"/>
      <c r="I63" s="95"/>
      <c r="J63" s="98"/>
      <c r="K63" s="31"/>
      <c r="L63" s="38"/>
      <c r="M63" s="38"/>
      <c r="N63" s="38"/>
      <c r="O63" s="38"/>
      <c r="P63" s="31"/>
      <c r="Q63" s="38"/>
      <c r="R63" s="95"/>
      <c r="S63" s="98"/>
    </row>
    <row r="64" spans="2:19" ht="15.5">
      <c r="B64" s="68" t="s">
        <v>10</v>
      </c>
      <c r="C64" s="82">
        <v>17.929915526739101</v>
      </c>
      <c r="D64" s="82">
        <v>28.417427329584502</v>
      </c>
      <c r="E64" s="82">
        <v>44.086689101297594</v>
      </c>
      <c r="F64" s="82">
        <v>54.757012567923795</v>
      </c>
      <c r="G64" s="76"/>
      <c r="H64" s="82">
        <v>10.8584048986532</v>
      </c>
      <c r="I64" s="96"/>
      <c r="J64" s="97">
        <v>-0.39439731980555465</v>
      </c>
      <c r="K64" s="31"/>
      <c r="L64" s="82">
        <v>17.929915526739101</v>
      </c>
      <c r="M64" s="82">
        <v>10.4875118028454</v>
      </c>
      <c r="N64" s="82">
        <v>15.669261771713092</v>
      </c>
      <c r="O64" s="82">
        <v>10.670323466626201</v>
      </c>
      <c r="P64" s="76"/>
      <c r="Q64" s="82">
        <v>10.8584048986532</v>
      </c>
      <c r="R64" s="96"/>
      <c r="S64" s="97">
        <v>-0.39439731980555465</v>
      </c>
    </row>
    <row r="65" spans="2:19" ht="15.5">
      <c r="B65" s="64" t="s">
        <v>155</v>
      </c>
      <c r="C65" s="70">
        <v>2.3417168040332701</v>
      </c>
      <c r="D65" s="70">
        <v>5.3277949172101398</v>
      </c>
      <c r="E65" s="70">
        <v>7.3916113887210306</v>
      </c>
      <c r="F65" s="70">
        <v>8.7405729908472001</v>
      </c>
      <c r="G65" s="31"/>
      <c r="H65" s="70">
        <v>-3.8027711187672599</v>
      </c>
      <c r="I65" s="95"/>
      <c r="J65" s="91" t="s">
        <v>136</v>
      </c>
      <c r="K65" s="31"/>
      <c r="L65" s="70">
        <v>2.3417168040332701</v>
      </c>
      <c r="M65" s="70">
        <v>2.9860781131768697</v>
      </c>
      <c r="N65" s="70">
        <v>2.0638164715108909</v>
      </c>
      <c r="O65" s="70">
        <v>1.3489616021261694</v>
      </c>
      <c r="P65" s="31"/>
      <c r="Q65" s="70">
        <v>-3.8027711187672599</v>
      </c>
      <c r="R65" s="95"/>
      <c r="S65" s="91" t="s">
        <v>136</v>
      </c>
    </row>
    <row r="66" spans="2:19" ht="15.5">
      <c r="B66" s="64" t="s">
        <v>166</v>
      </c>
      <c r="C66" s="70">
        <v>7.4213336364173399</v>
      </c>
      <c r="D66" s="70">
        <v>7.4745220595048103</v>
      </c>
      <c r="E66" s="70">
        <v>14.483927640664401</v>
      </c>
      <c r="F66" s="70">
        <v>20.882512453583498</v>
      </c>
      <c r="G66" s="31"/>
      <c r="H66" s="70">
        <v>7.5834895369280506</v>
      </c>
      <c r="I66" s="95"/>
      <c r="J66" s="91">
        <v>2.1849967735582322E-2</v>
      </c>
      <c r="K66" s="31"/>
      <c r="L66" s="70">
        <v>7.4213336364173399</v>
      </c>
      <c r="M66" s="70">
        <v>5.3188423087470404E-2</v>
      </c>
      <c r="N66" s="70">
        <v>7.0094055811595908</v>
      </c>
      <c r="O66" s="70">
        <v>6.398584812919097</v>
      </c>
      <c r="P66" s="31"/>
      <c r="Q66" s="70">
        <v>7.5834895369280506</v>
      </c>
      <c r="R66" s="95"/>
      <c r="S66" s="91">
        <v>2.1849967735582322E-2</v>
      </c>
    </row>
    <row r="67" spans="2:19" ht="15.5">
      <c r="B67" s="64" t="s">
        <v>156</v>
      </c>
      <c r="C67" s="70">
        <v>2.2049661635253002</v>
      </c>
      <c r="D67" s="70">
        <v>4.3259083488014003</v>
      </c>
      <c r="E67" s="70">
        <v>6.7145460169299005</v>
      </c>
      <c r="F67" s="70">
        <v>9.0237769330666104</v>
      </c>
      <c r="G67" s="31"/>
      <c r="H67" s="70">
        <v>1.64423820583889</v>
      </c>
      <c r="I67" s="95"/>
      <c r="J67" s="91">
        <v>-0.25430229586376885</v>
      </c>
      <c r="K67" s="31"/>
      <c r="L67" s="70">
        <v>2.2049661635253002</v>
      </c>
      <c r="M67" s="70">
        <v>2.1209421852761001</v>
      </c>
      <c r="N67" s="70">
        <v>2.3886376681285002</v>
      </c>
      <c r="O67" s="70">
        <v>2.3092309161367099</v>
      </c>
      <c r="P67" s="31"/>
      <c r="Q67" s="70">
        <v>1.64423820583889</v>
      </c>
      <c r="R67" s="95"/>
      <c r="S67" s="91">
        <v>-0.25430229586376885</v>
      </c>
    </row>
    <row r="68" spans="2:19" ht="15.5">
      <c r="B68" s="64" t="s">
        <v>157</v>
      </c>
      <c r="C68" s="70">
        <v>1.7176092497800601</v>
      </c>
      <c r="D68" s="70">
        <v>4.1126876686545204</v>
      </c>
      <c r="E68" s="70">
        <v>5.4903268972840298</v>
      </c>
      <c r="F68" s="70">
        <v>6.9716725897851104</v>
      </c>
      <c r="G68" s="31"/>
      <c r="H68" s="70">
        <v>2.37326731428614</v>
      </c>
      <c r="I68" s="95"/>
      <c r="J68" s="91">
        <v>0.38172713880647585</v>
      </c>
      <c r="K68" s="31"/>
      <c r="L68" s="70">
        <v>1.7176092497800601</v>
      </c>
      <c r="M68" s="70">
        <v>2.3950784188744603</v>
      </c>
      <c r="N68" s="70">
        <v>1.3776392286295094</v>
      </c>
      <c r="O68" s="70">
        <v>1.4813456925010806</v>
      </c>
      <c r="P68" s="31"/>
      <c r="Q68" s="70">
        <v>2.37326731428614</v>
      </c>
      <c r="R68" s="95"/>
      <c r="S68" s="91">
        <v>0.38172713880647585</v>
      </c>
    </row>
    <row r="69" spans="2:19" ht="15.5">
      <c r="B69" s="100" t="s">
        <v>202</v>
      </c>
      <c r="C69" s="89">
        <v>1.4349988746765501</v>
      </c>
      <c r="D69" s="89">
        <v>1.95444170463356</v>
      </c>
      <c r="E69" s="89">
        <v>3.3021230178088898</v>
      </c>
      <c r="F69" s="89">
        <v>4.7290227750387901</v>
      </c>
      <c r="G69" s="95"/>
      <c r="H69" s="89">
        <v>1.3749638498400101</v>
      </c>
      <c r="I69" s="95"/>
      <c r="J69" s="91">
        <v>-4.1836287049404092E-2</v>
      </c>
      <c r="K69" s="95"/>
      <c r="L69" s="89">
        <v>1.4349988746765501</v>
      </c>
      <c r="M69" s="89">
        <v>0.51944282995700997</v>
      </c>
      <c r="N69" s="89">
        <v>1.3476813131753298</v>
      </c>
      <c r="O69" s="89">
        <v>1.4268997572299003</v>
      </c>
      <c r="P69" s="95"/>
      <c r="Q69" s="89">
        <v>1.3749638498400101</v>
      </c>
      <c r="R69" s="95"/>
      <c r="S69" s="91">
        <v>-4.1836287049404092E-2</v>
      </c>
    </row>
    <row r="70" spans="2:19" ht="15.5">
      <c r="B70" s="100" t="s">
        <v>203</v>
      </c>
      <c r="C70" s="89">
        <v>2.27991983898161</v>
      </c>
      <c r="D70" s="89">
        <v>4.45814647322391</v>
      </c>
      <c r="E70" s="89">
        <v>5.92236827816249</v>
      </c>
      <c r="F70" s="89">
        <v>3.4239981445574901</v>
      </c>
      <c r="G70" s="95"/>
      <c r="H70" s="89">
        <v>1.2655660164451599</v>
      </c>
      <c r="I70" s="95"/>
      <c r="J70" s="91">
        <v>-0.44490766964400802</v>
      </c>
      <c r="K70" s="95"/>
      <c r="L70" s="89">
        <v>2.27991983898161</v>
      </c>
      <c r="M70" s="89">
        <v>2.1782266342423</v>
      </c>
      <c r="N70" s="89">
        <v>1.46422180493858</v>
      </c>
      <c r="O70" s="89">
        <v>-2.4983701336049999</v>
      </c>
      <c r="P70" s="95"/>
      <c r="Q70" s="89">
        <v>1.2655660164451599</v>
      </c>
      <c r="R70" s="95"/>
      <c r="S70" s="91">
        <v>-0.44490766964400802</v>
      </c>
    </row>
    <row r="71" spans="2:19" ht="15.5">
      <c r="B71" s="78" t="s">
        <v>242</v>
      </c>
      <c r="C71" s="38">
        <v>0.35355908661449098</v>
      </c>
      <c r="D71" s="38">
        <v>0.63061274562500791</v>
      </c>
      <c r="E71" s="38">
        <v>0.61550480260094798</v>
      </c>
      <c r="F71" s="38">
        <v>0.61434381766775303</v>
      </c>
      <c r="G71" s="31"/>
      <c r="H71" s="38">
        <v>0.17770026102108802</v>
      </c>
      <c r="I71" s="95"/>
      <c r="J71" s="98">
        <v>-0.49739585899867861</v>
      </c>
      <c r="K71" s="31"/>
      <c r="L71" s="38">
        <v>0.35355908661449098</v>
      </c>
      <c r="M71" s="38">
        <v>0.27705365901051693</v>
      </c>
      <c r="N71" s="38">
        <v>-1.5107943024059933E-2</v>
      </c>
      <c r="O71" s="38">
        <v>-1.1609849331949418E-3</v>
      </c>
      <c r="P71" s="31"/>
      <c r="Q71" s="38">
        <v>0.17770026102108802</v>
      </c>
      <c r="R71" s="95"/>
      <c r="S71" s="98">
        <v>-0.49739585899867861</v>
      </c>
    </row>
    <row r="72" spans="2:19" ht="15.5">
      <c r="B72" s="78"/>
      <c r="C72" s="38"/>
      <c r="D72" s="38"/>
      <c r="E72" s="38"/>
      <c r="F72" s="38"/>
      <c r="G72" s="31"/>
      <c r="H72" s="38"/>
      <c r="I72" s="95"/>
      <c r="J72" s="98"/>
      <c r="K72" s="31"/>
      <c r="L72" s="38"/>
      <c r="M72" s="38"/>
      <c r="N72" s="38"/>
      <c r="O72" s="38"/>
      <c r="P72" s="31"/>
      <c r="Q72" s="38"/>
      <c r="R72" s="95"/>
      <c r="S72" s="98"/>
    </row>
    <row r="73" spans="2:19" ht="15.5">
      <c r="B73" s="68" t="s">
        <v>7</v>
      </c>
      <c r="C73" s="82">
        <v>27.561730054311401</v>
      </c>
      <c r="D73" s="82">
        <v>50.789771526704897</v>
      </c>
      <c r="E73" s="82">
        <v>76.538690424073792</v>
      </c>
      <c r="F73" s="82">
        <v>88.754017073472696</v>
      </c>
      <c r="G73" s="76"/>
      <c r="H73" s="82">
        <v>15.659000552517099</v>
      </c>
      <c r="I73" s="96"/>
      <c r="J73" s="97">
        <v>-0.43185712501862311</v>
      </c>
      <c r="K73" s="31"/>
      <c r="L73" s="82">
        <v>27.561730054311401</v>
      </c>
      <c r="M73" s="82">
        <v>23.228041472393496</v>
      </c>
      <c r="N73" s="82">
        <v>25.748918897368895</v>
      </c>
      <c r="O73" s="82">
        <v>12.215326649398904</v>
      </c>
      <c r="P73" s="76"/>
      <c r="Q73" s="82">
        <v>15.659000552517099</v>
      </c>
      <c r="R73" s="96"/>
      <c r="S73" s="97">
        <v>-0.43185712501862311</v>
      </c>
    </row>
    <row r="74" spans="2:19" ht="15.5">
      <c r="B74" s="64" t="s">
        <v>167</v>
      </c>
      <c r="C74" s="70">
        <v>24.368136082800302</v>
      </c>
      <c r="D74" s="70">
        <v>43.203737208640099</v>
      </c>
      <c r="E74" s="70">
        <v>64.998407606159901</v>
      </c>
      <c r="F74" s="70">
        <v>72.63388033873801</v>
      </c>
      <c r="G74" s="31"/>
      <c r="H74" s="70">
        <v>12.4702145607601</v>
      </c>
      <c r="I74" s="95"/>
      <c r="J74" s="91">
        <v>-0.4882573489253485</v>
      </c>
      <c r="K74" s="31"/>
      <c r="L74" s="70">
        <v>24.368136082800302</v>
      </c>
      <c r="M74" s="70">
        <v>18.835601125839798</v>
      </c>
      <c r="N74" s="70">
        <v>21.794670397519802</v>
      </c>
      <c r="O74" s="70">
        <v>7.6354727325781084</v>
      </c>
      <c r="P74" s="31"/>
      <c r="Q74" s="70">
        <v>12.4702145607601</v>
      </c>
      <c r="R74" s="95"/>
      <c r="S74" s="91">
        <v>-0.4882573489253485</v>
      </c>
    </row>
    <row r="75" spans="2:19" ht="15.5">
      <c r="B75" s="64" t="s">
        <v>158</v>
      </c>
      <c r="C75" s="70">
        <v>3.1935939715116501</v>
      </c>
      <c r="D75" s="70">
        <v>7.58603431806391</v>
      </c>
      <c r="E75" s="70">
        <v>11.5402828179151</v>
      </c>
      <c r="F75" s="70">
        <v>16.120136734734</v>
      </c>
      <c r="G75" s="31"/>
      <c r="H75" s="70">
        <v>3.1887859917575203</v>
      </c>
      <c r="I75" s="95"/>
      <c r="J75" s="91">
        <v>-1.5055075244440142E-3</v>
      </c>
      <c r="K75" s="31"/>
      <c r="L75" s="70">
        <v>3.1935939715116501</v>
      </c>
      <c r="M75" s="70">
        <v>4.3924403465522595</v>
      </c>
      <c r="N75" s="70">
        <v>3.9542484998511904</v>
      </c>
      <c r="O75" s="70">
        <v>4.5798539168188999</v>
      </c>
      <c r="P75" s="31"/>
      <c r="Q75" s="70">
        <v>3.1887859917575203</v>
      </c>
      <c r="R75" s="95"/>
      <c r="S75" s="91">
        <v>-1.5055075244440142E-3</v>
      </c>
    </row>
    <row r="76" spans="2:19" ht="15.5">
      <c r="B76" s="78"/>
      <c r="C76" s="38"/>
      <c r="D76" s="38"/>
      <c r="E76" s="38"/>
      <c r="F76" s="38"/>
      <c r="G76" s="31"/>
      <c r="H76" s="38"/>
      <c r="I76" s="95"/>
      <c r="J76" s="98"/>
      <c r="K76" s="31"/>
      <c r="L76" s="38"/>
      <c r="M76" s="38"/>
      <c r="N76" s="38"/>
      <c r="O76" s="38"/>
      <c r="P76" s="31"/>
      <c r="Q76" s="38"/>
      <c r="R76" s="95"/>
      <c r="S76" s="98"/>
    </row>
    <row r="77" spans="2:19" ht="15.5">
      <c r="B77" s="68" t="s">
        <v>151</v>
      </c>
      <c r="C77" s="82">
        <v>3.4239843825995901</v>
      </c>
      <c r="D77" s="82">
        <v>13.994122220128601</v>
      </c>
      <c r="E77" s="82">
        <v>14.888394223653901</v>
      </c>
      <c r="F77" s="82">
        <v>0.93052747767525601</v>
      </c>
      <c r="G77" s="76"/>
      <c r="H77" s="82">
        <v>-6.42081692154383</v>
      </c>
      <c r="I77" s="96"/>
      <c r="J77" s="97" t="s">
        <v>136</v>
      </c>
      <c r="K77" s="31"/>
      <c r="L77" s="82">
        <v>3.4239843825995901</v>
      </c>
      <c r="M77" s="82">
        <v>10.57013783752901</v>
      </c>
      <c r="N77" s="82">
        <v>0.89427200352530001</v>
      </c>
      <c r="O77" s="82">
        <v>-13.957866745978645</v>
      </c>
      <c r="P77" s="76"/>
      <c r="Q77" s="82">
        <v>-6.42081692154383</v>
      </c>
      <c r="R77" s="96"/>
      <c r="S77" s="97" t="s">
        <v>136</v>
      </c>
    </row>
    <row r="78" spans="2:19" ht="15.5">
      <c r="B78" s="64" t="s">
        <v>168</v>
      </c>
      <c r="C78" s="70">
        <v>1.50079257607866</v>
      </c>
      <c r="D78" s="70">
        <v>5.6927048708575203</v>
      </c>
      <c r="E78" s="70">
        <v>8.2050774937457103</v>
      </c>
      <c r="F78" s="70">
        <v>7.7480978746103402</v>
      </c>
      <c r="G78" s="31"/>
      <c r="H78" s="70">
        <v>-7.7699774086953299</v>
      </c>
      <c r="I78" s="95"/>
      <c r="J78" s="91" t="s">
        <v>136</v>
      </c>
      <c r="K78" s="31"/>
      <c r="L78" s="70">
        <v>1.50079257607866</v>
      </c>
      <c r="M78" s="70">
        <v>4.1919122947788603</v>
      </c>
      <c r="N78" s="70">
        <v>2.51237262288819</v>
      </c>
      <c r="O78" s="70">
        <v>-0.45697961913537011</v>
      </c>
      <c r="P78" s="31"/>
      <c r="Q78" s="70">
        <v>-7.7699774086953299</v>
      </c>
      <c r="R78" s="95"/>
      <c r="S78" s="91" t="s">
        <v>136</v>
      </c>
    </row>
    <row r="79" spans="2:19" ht="15.5">
      <c r="B79" s="64" t="s">
        <v>169</v>
      </c>
      <c r="C79" s="70">
        <v>-2.7496625625823401</v>
      </c>
      <c r="D79" s="70">
        <v>-0.73644071896515795</v>
      </c>
      <c r="E79" s="70">
        <v>-8.90774900537461</v>
      </c>
      <c r="F79" s="70">
        <v>-26.556301602636399</v>
      </c>
      <c r="G79" s="31"/>
      <c r="H79" s="70">
        <v>-1.43781222052044</v>
      </c>
      <c r="I79" s="95"/>
      <c r="J79" s="91">
        <v>0.47709502973698653</v>
      </c>
      <c r="K79" s="31"/>
      <c r="L79" s="70">
        <v>-2.7496625625823401</v>
      </c>
      <c r="M79" s="70">
        <v>2.013221843617182</v>
      </c>
      <c r="N79" s="70">
        <v>-8.1713082864094524</v>
      </c>
      <c r="O79" s="70">
        <v>-17.648552597261791</v>
      </c>
      <c r="P79" s="31"/>
      <c r="Q79" s="70">
        <v>-1.43781222052044</v>
      </c>
      <c r="R79" s="95"/>
      <c r="S79" s="91">
        <v>0.47709502973698653</v>
      </c>
    </row>
    <row r="80" spans="2:19" ht="15.5">
      <c r="B80" s="64" t="s">
        <v>170</v>
      </c>
      <c r="C80" s="70">
        <v>1.6660943400000001</v>
      </c>
      <c r="D80" s="70">
        <v>3.4782820399999901</v>
      </c>
      <c r="E80" s="70">
        <v>7.11964473999977</v>
      </c>
      <c r="F80" s="70">
        <v>8.5777978999982096</v>
      </c>
      <c r="G80" s="31"/>
      <c r="H80" s="70">
        <v>2.05858801000001</v>
      </c>
      <c r="I80" s="95"/>
      <c r="J80" s="91">
        <v>0.23557709823323081</v>
      </c>
      <c r="K80" s="31"/>
      <c r="L80" s="70">
        <v>1.6660943400000001</v>
      </c>
      <c r="M80" s="70">
        <v>1.81218769999999</v>
      </c>
      <c r="N80" s="70">
        <v>3.6413626999997799</v>
      </c>
      <c r="O80" s="70">
        <v>1.4581531599984396</v>
      </c>
      <c r="P80" s="31"/>
      <c r="Q80" s="70">
        <v>2.05858801000001</v>
      </c>
      <c r="R80" s="95"/>
      <c r="S80" s="91">
        <v>0.23557709823323081</v>
      </c>
    </row>
    <row r="81" spans="2:19" ht="15.5">
      <c r="B81" s="64" t="s">
        <v>159</v>
      </c>
      <c r="C81" s="70">
        <v>1.66001078988035</v>
      </c>
      <c r="D81" s="70">
        <v>2.6962596774650902</v>
      </c>
      <c r="E81" s="70">
        <v>3.8714924232596699</v>
      </c>
      <c r="F81" s="70">
        <v>4.6211801560669903</v>
      </c>
      <c r="G81" s="31"/>
      <c r="H81" s="70">
        <v>1.2851636594806801</v>
      </c>
      <c r="I81" s="95"/>
      <c r="J81" s="91">
        <v>-0.22581005658805872</v>
      </c>
      <c r="K81" s="31"/>
      <c r="L81" s="70">
        <v>1.66001078988035</v>
      </c>
      <c r="M81" s="70">
        <v>1.0362488875847402</v>
      </c>
      <c r="N81" s="70">
        <v>1.1752327457945797</v>
      </c>
      <c r="O81" s="70">
        <v>0.74968773280732037</v>
      </c>
      <c r="P81" s="31"/>
      <c r="Q81" s="70">
        <v>1.2851636594806801</v>
      </c>
      <c r="R81" s="95"/>
      <c r="S81" s="91">
        <v>-0.22581005658805872</v>
      </c>
    </row>
    <row r="82" spans="2:19" ht="15.5">
      <c r="B82" s="64" t="s">
        <v>171</v>
      </c>
      <c r="C82" s="70">
        <v>1.22747401367119E-2</v>
      </c>
      <c r="D82" s="70">
        <v>0.19136009071826601</v>
      </c>
      <c r="E82" s="70">
        <v>0.36651063612423795</v>
      </c>
      <c r="F82" s="70">
        <v>0.333054824371258</v>
      </c>
      <c r="G82" s="31"/>
      <c r="H82" s="70">
        <v>-0.55677801367287394</v>
      </c>
      <c r="I82" s="95"/>
      <c r="J82" s="91" t="s">
        <v>136</v>
      </c>
      <c r="K82" s="31"/>
      <c r="L82" s="70">
        <v>1.22747401367119E-2</v>
      </c>
      <c r="M82" s="70">
        <v>0.17908535058155411</v>
      </c>
      <c r="N82" s="70">
        <v>0.17515054540597194</v>
      </c>
      <c r="O82" s="70">
        <v>-3.3455811752979958E-2</v>
      </c>
      <c r="P82" s="31"/>
      <c r="Q82" s="70">
        <v>-0.55677801367287394</v>
      </c>
      <c r="R82" s="95"/>
      <c r="S82" s="91" t="s">
        <v>136</v>
      </c>
    </row>
    <row r="83" spans="2:19" ht="15.5">
      <c r="B83" s="83" t="s">
        <v>160</v>
      </c>
      <c r="C83" s="77">
        <v>1.3342625720818702</v>
      </c>
      <c r="D83" s="77">
        <v>2.67174433304745</v>
      </c>
      <c r="E83" s="77">
        <v>4.2332060088939896</v>
      </c>
      <c r="F83" s="77">
        <v>6.2064863982609104</v>
      </c>
      <c r="G83" s="31"/>
      <c r="H83" s="77">
        <v>-9.4813590226294801E-7</v>
      </c>
      <c r="I83" s="95"/>
      <c r="J83" s="99">
        <v>-1.0000007106066842</v>
      </c>
      <c r="K83" s="31"/>
      <c r="L83" s="77">
        <v>1.3342625720818702</v>
      </c>
      <c r="M83" s="77">
        <v>1.3374817609655798</v>
      </c>
      <c r="N83" s="77">
        <v>1.5614616758465396</v>
      </c>
      <c r="O83" s="77">
        <v>1.9732803893669209</v>
      </c>
      <c r="P83" s="31"/>
      <c r="Q83" s="77">
        <v>-9.4813590226294801E-7</v>
      </c>
      <c r="R83" s="95"/>
      <c r="S83" s="99">
        <v>-1.0000007106066842</v>
      </c>
    </row>
    <row r="84" spans="2:19" ht="15.5">
      <c r="B84" s="78"/>
      <c r="C84" s="38"/>
      <c r="D84" s="38"/>
      <c r="E84" s="38"/>
      <c r="F84" s="38"/>
      <c r="G84" s="31"/>
      <c r="H84" s="38"/>
      <c r="K84" s="31"/>
      <c r="L84" s="38"/>
      <c r="M84" s="38"/>
      <c r="N84" s="38"/>
      <c r="O84" s="38"/>
      <c r="P84" s="31"/>
      <c r="Q84" s="38"/>
      <c r="R84" s="31"/>
      <c r="S84" s="79"/>
    </row>
    <row r="85" spans="2:19" ht="15" customHeight="1">
      <c r="B85" s="202" t="s">
        <v>222</v>
      </c>
    </row>
    <row r="86" spans="2:19" ht="15" customHeight="1"/>
    <row r="87" spans="2:19" ht="15" customHeight="1"/>
    <row r="88" spans="2:19" ht="15" customHeight="1"/>
    <row r="89" spans="2:19" ht="15" customHeight="1"/>
  </sheetData>
  <mergeCells count="4">
    <mergeCell ref="J9:J10"/>
    <mergeCell ref="S9:S10"/>
    <mergeCell ref="J48:J49"/>
    <mergeCell ref="S48:S49"/>
  </mergeCells>
  <pageMargins left="0.7" right="0.7" top="0.75" bottom="0.75" header="0.3" footer="0.3"/>
  <pageSetup paperSize="9" scale="3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7231-828E-4DF1-AE7C-FA6A79F15431}">
  <sheetPr>
    <tabColor rgb="FFD81E05"/>
    <pageSetUpPr fitToPage="1"/>
  </sheetPr>
  <dimension ref="A1:AJ83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1.1796875" customWidth="1"/>
    <col min="2" max="2" width="32.7265625" bestFit="1" customWidth="1"/>
    <col min="3" max="4" width="18.81640625" customWidth="1"/>
    <col min="5" max="5" width="15" customWidth="1"/>
    <col min="6" max="6" width="6.7265625" customWidth="1"/>
    <col min="7" max="8" width="18.81640625" customWidth="1"/>
    <col min="9" max="9" width="15" customWidth="1"/>
    <col min="10" max="10" width="6.7265625" customWidth="1"/>
    <col min="11" max="12" width="18.81640625" customWidth="1"/>
    <col min="13" max="13" width="2.81640625" customWidth="1"/>
    <col min="14" max="14" width="15.7265625" customWidth="1"/>
    <col min="15" max="36" width="0" hidden="1" customWidth="1"/>
    <col min="37" max="16384" width="11.453125" hidden="1"/>
  </cols>
  <sheetData>
    <row r="1" spans="1:14" ht="14.5">
      <c r="A1" s="105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ht="49.5" customHeight="1">
      <c r="B2" s="122" t="str">
        <f>+Index!B19</f>
        <v>Regional Data by Segments</v>
      </c>
      <c r="C2" s="123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ht="14.5"/>
    <row r="4" spans="1:14" ht="14.5"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ht="15" customHeight="1">
      <c r="C5" s="124" t="s">
        <v>206</v>
      </c>
      <c r="D5" s="124"/>
      <c r="E5" s="124"/>
      <c r="F5" s="107"/>
      <c r="G5" s="124" t="s">
        <v>172</v>
      </c>
      <c r="H5" s="124"/>
      <c r="I5" s="124"/>
      <c r="J5" s="107"/>
      <c r="K5" s="124" t="s">
        <v>4</v>
      </c>
      <c r="L5" s="124"/>
    </row>
    <row r="6" spans="1:14" ht="30" customHeight="1">
      <c r="B6" s="127" t="s">
        <v>0</v>
      </c>
      <c r="C6" s="125" t="s">
        <v>243</v>
      </c>
      <c r="D6" s="125" t="s">
        <v>244</v>
      </c>
      <c r="E6" s="126" t="s">
        <v>204</v>
      </c>
      <c r="F6" s="107"/>
      <c r="G6" s="125" t="s">
        <v>243</v>
      </c>
      <c r="H6" s="125" t="s">
        <v>244</v>
      </c>
      <c r="I6" s="126" t="s">
        <v>204</v>
      </c>
      <c r="J6" s="107"/>
      <c r="K6" s="125" t="s">
        <v>243</v>
      </c>
      <c r="L6" s="125" t="s">
        <v>244</v>
      </c>
    </row>
    <row r="7" spans="1:14" ht="15" customHeight="1">
      <c r="B7" s="108" t="s">
        <v>207</v>
      </c>
      <c r="C7" s="109">
        <v>463.26063101999995</v>
      </c>
      <c r="D7" s="109">
        <v>448.72512616</v>
      </c>
      <c r="E7" s="110">
        <v>-3.1376516558283621E-2</v>
      </c>
      <c r="F7" s="111"/>
      <c r="G7" s="109">
        <v>28.216690242981599</v>
      </c>
      <c r="H7" s="109">
        <v>35.5579569737518</v>
      </c>
      <c r="I7" s="110">
        <v>0.26017462245049133</v>
      </c>
      <c r="J7" s="111"/>
      <c r="K7" s="112" t="s">
        <v>136</v>
      </c>
      <c r="L7" s="112" t="s">
        <v>136</v>
      </c>
    </row>
    <row r="8" spans="1:14" ht="15" customHeight="1">
      <c r="B8" s="113" t="s">
        <v>208</v>
      </c>
      <c r="C8" s="109">
        <v>164.16656925999999</v>
      </c>
      <c r="D8" s="109">
        <v>122.73875324999999</v>
      </c>
      <c r="E8" s="110">
        <v>-0.25235232847187294</v>
      </c>
      <c r="F8" s="111"/>
      <c r="G8" s="109">
        <v>20.717224369163702</v>
      </c>
      <c r="H8" s="109">
        <v>18.725719217373999</v>
      </c>
      <c r="I8" s="110">
        <v>-9.6127990714525158E-2</v>
      </c>
      <c r="J8" s="111"/>
      <c r="K8" s="114">
        <v>0.70882019934289575</v>
      </c>
      <c r="L8" s="114">
        <v>0.71037040705978216</v>
      </c>
    </row>
    <row r="9" spans="1:14" ht="15" customHeight="1">
      <c r="B9" s="113" t="s">
        <v>209</v>
      </c>
      <c r="C9" s="109">
        <v>299.09406175999999</v>
      </c>
      <c r="D9" s="109">
        <v>325.98637291</v>
      </c>
      <c r="E9" s="110">
        <v>8.9912554571474665E-2</v>
      </c>
      <c r="F9" s="111"/>
      <c r="G9" s="109">
        <v>7.3134053387260298</v>
      </c>
      <c r="H9" s="109">
        <v>18.7292329385035</v>
      </c>
      <c r="I9" s="110">
        <v>1.5609455610682819</v>
      </c>
      <c r="J9" s="111"/>
      <c r="K9" s="112" t="s">
        <v>136</v>
      </c>
      <c r="L9" s="112" t="s">
        <v>136</v>
      </c>
    </row>
    <row r="10" spans="1:14" ht="15" customHeight="1">
      <c r="B10" s="108" t="s">
        <v>210</v>
      </c>
      <c r="C10" s="109">
        <v>538.67512971999997</v>
      </c>
      <c r="D10" s="109">
        <v>537.54828269999996</v>
      </c>
      <c r="E10" s="110">
        <v>-2.0918861069114921E-3</v>
      </c>
      <c r="F10" s="111"/>
      <c r="G10" s="109">
        <v>50.698311433393698</v>
      </c>
      <c r="H10" s="109">
        <v>8.5326824961273999</v>
      </c>
      <c r="I10" s="110">
        <v>-0.83169690952454212</v>
      </c>
      <c r="J10" s="111"/>
      <c r="K10" s="112">
        <v>0.88142295282728977</v>
      </c>
      <c r="L10" s="112">
        <v>0.99745452179335981</v>
      </c>
    </row>
    <row r="11" spans="1:14" ht="15" customHeight="1">
      <c r="B11" s="108" t="s">
        <v>211</v>
      </c>
      <c r="C11" s="109">
        <v>710.65493368</v>
      </c>
      <c r="D11" s="109">
        <v>734.71958340999993</v>
      </c>
      <c r="E11" s="110">
        <v>3.3862636547649684E-2</v>
      </c>
      <c r="F11" s="111"/>
      <c r="G11" s="109">
        <v>13.960764288039499</v>
      </c>
      <c r="H11" s="109">
        <v>45.590960882571302</v>
      </c>
      <c r="I11" s="110">
        <v>2.2656493542857179</v>
      </c>
      <c r="J11" s="111"/>
      <c r="K11" s="112">
        <v>0.98940100528588248</v>
      </c>
      <c r="L11" s="112">
        <v>0.88840145171208906</v>
      </c>
    </row>
    <row r="12" spans="1:14" ht="15" customHeight="1">
      <c r="B12" s="108" t="s">
        <v>212</v>
      </c>
      <c r="C12" s="109">
        <v>697.11587427999996</v>
      </c>
      <c r="D12" s="109">
        <v>738.44205527999998</v>
      </c>
      <c r="E12" s="110">
        <v>5.9281652483789457E-2</v>
      </c>
      <c r="F12" s="111"/>
      <c r="G12" s="109">
        <v>8.6846819459180207</v>
      </c>
      <c r="H12" s="109">
        <v>-3.2205921759209102</v>
      </c>
      <c r="I12" s="110">
        <v>-1.3708359380316344</v>
      </c>
      <c r="J12" s="111"/>
      <c r="K12" s="112">
        <v>0.95503594500039524</v>
      </c>
      <c r="L12" s="112">
        <v>1.0516091338272202</v>
      </c>
    </row>
    <row r="13" spans="1:14" ht="15" customHeight="1"/>
    <row r="14" spans="1:14" ht="30" customHeight="1">
      <c r="B14" s="125" t="s">
        <v>8</v>
      </c>
      <c r="C14" s="125" t="s">
        <v>243</v>
      </c>
      <c r="D14" s="125" t="s">
        <v>244</v>
      </c>
      <c r="E14" s="126" t="s">
        <v>204</v>
      </c>
      <c r="F14" s="107"/>
      <c r="G14" s="125" t="s">
        <v>243</v>
      </c>
      <c r="H14" s="125" t="s">
        <v>244</v>
      </c>
      <c r="I14" s="126" t="s">
        <v>204</v>
      </c>
      <c r="J14" s="107"/>
      <c r="K14" s="125" t="s">
        <v>243</v>
      </c>
      <c r="L14" s="125" t="s">
        <v>244</v>
      </c>
    </row>
    <row r="15" spans="1:14" ht="15" customHeight="1">
      <c r="B15" s="108" t="s">
        <v>207</v>
      </c>
      <c r="C15" s="109">
        <v>246.854770815188</v>
      </c>
      <c r="D15" s="109">
        <v>294.51366874083101</v>
      </c>
      <c r="E15" s="110">
        <v>0.19306452035850521</v>
      </c>
      <c r="F15" s="111"/>
      <c r="G15" s="109">
        <v>0.15117667871601101</v>
      </c>
      <c r="H15" s="109">
        <v>13.728643592284499</v>
      </c>
      <c r="I15" s="110" t="s">
        <v>136</v>
      </c>
      <c r="J15" s="111"/>
      <c r="K15" s="112" t="s">
        <v>136</v>
      </c>
      <c r="L15" s="112" t="s">
        <v>136</v>
      </c>
    </row>
    <row r="16" spans="1:14" ht="15" customHeight="1">
      <c r="B16" s="113" t="s">
        <v>208</v>
      </c>
      <c r="C16" s="109">
        <v>230.34734900074301</v>
      </c>
      <c r="D16" s="109">
        <v>280.32657123176898</v>
      </c>
      <c r="E16" s="110">
        <v>0.21697329032801135</v>
      </c>
      <c r="F16" s="111"/>
      <c r="G16" s="109">
        <v>-1.2436422415453101</v>
      </c>
      <c r="H16" s="109">
        <v>12.821457674040101</v>
      </c>
      <c r="I16" s="110" t="s">
        <v>136</v>
      </c>
      <c r="J16" s="111"/>
      <c r="K16" s="114">
        <v>0.96861164050573545</v>
      </c>
      <c r="L16" s="114">
        <v>0.78471116194957846</v>
      </c>
    </row>
    <row r="17" spans="2:12" ht="15" customHeight="1">
      <c r="B17" s="113" t="s">
        <v>209</v>
      </c>
      <c r="C17" s="109">
        <v>16.507421814444502</v>
      </c>
      <c r="D17" s="109">
        <v>14.187097509062399</v>
      </c>
      <c r="E17" s="110">
        <v>-0.14056248949498268</v>
      </c>
      <c r="F17" s="111"/>
      <c r="G17" s="109">
        <v>0.45714844610850597</v>
      </c>
      <c r="H17" s="109">
        <v>-0.44350889008430999</v>
      </c>
      <c r="I17" s="110">
        <v>-1.9701638359699061</v>
      </c>
      <c r="J17" s="111"/>
      <c r="K17" s="112" t="s">
        <v>136</v>
      </c>
      <c r="L17" s="112" t="s">
        <v>136</v>
      </c>
    </row>
    <row r="18" spans="2:12" ht="15" customHeight="1">
      <c r="B18" s="108" t="s">
        <v>210</v>
      </c>
      <c r="C18" s="109">
        <v>111.86490304575899</v>
      </c>
      <c r="D18" s="109">
        <v>151.203052430914</v>
      </c>
      <c r="E18" s="110">
        <v>0.35165765413539496</v>
      </c>
      <c r="F18" s="111"/>
      <c r="G18" s="109">
        <v>-0.76004341170540701</v>
      </c>
      <c r="H18" s="109">
        <v>-9.4050442998070594</v>
      </c>
      <c r="I18" s="110" t="s">
        <v>136</v>
      </c>
      <c r="J18" s="111"/>
      <c r="K18" s="112">
        <v>1.0498524126614468</v>
      </c>
      <c r="L18" s="112">
        <v>1.2137716083953454</v>
      </c>
    </row>
    <row r="19" spans="2:12" ht="15" customHeight="1">
      <c r="B19" s="108" t="s">
        <v>211</v>
      </c>
      <c r="C19" s="109">
        <v>370.02138927787598</v>
      </c>
      <c r="D19" s="109">
        <v>540.47397730918294</v>
      </c>
      <c r="E19" s="110">
        <v>0.46065604035474206</v>
      </c>
      <c r="F19" s="111"/>
      <c r="G19" s="109">
        <v>10.859814408041901</v>
      </c>
      <c r="H19" s="109">
        <v>7.6824066531578099</v>
      </c>
      <c r="I19" s="110">
        <v>-0.29258398306799421</v>
      </c>
      <c r="J19" s="111"/>
      <c r="K19" s="112">
        <v>0.78549446751647789</v>
      </c>
      <c r="L19" s="112">
        <v>0.97166863928412128</v>
      </c>
    </row>
    <row r="20" spans="2:12" ht="15" customHeight="1"/>
    <row r="21" spans="2:12" ht="30" customHeight="1">
      <c r="B21" s="125" t="s">
        <v>9</v>
      </c>
      <c r="C21" s="125" t="s">
        <v>243</v>
      </c>
      <c r="D21" s="125" t="s">
        <v>244</v>
      </c>
      <c r="E21" s="126" t="s">
        <v>204</v>
      </c>
      <c r="F21" s="107"/>
      <c r="G21" s="125" t="s">
        <v>243</v>
      </c>
      <c r="H21" s="125" t="s">
        <v>244</v>
      </c>
      <c r="I21" s="126" t="s">
        <v>204</v>
      </c>
      <c r="J21" s="107"/>
      <c r="K21" s="125" t="s">
        <v>243</v>
      </c>
      <c r="L21" s="125" t="s">
        <v>244</v>
      </c>
    </row>
    <row r="22" spans="2:12" ht="15" customHeight="1">
      <c r="B22" s="108" t="s">
        <v>207</v>
      </c>
      <c r="C22" s="109">
        <v>98.626987576143705</v>
      </c>
      <c r="D22" s="109">
        <v>116.82577911147301</v>
      </c>
      <c r="E22" s="110">
        <v>0.1845214173380198</v>
      </c>
      <c r="F22" s="111"/>
      <c r="G22" s="109">
        <v>-4.2357387260396999</v>
      </c>
      <c r="H22" s="109">
        <v>0.48239827219368903</v>
      </c>
      <c r="I22" s="110">
        <v>1.1138876364654149</v>
      </c>
      <c r="J22" s="111"/>
      <c r="K22" s="112" t="s">
        <v>136</v>
      </c>
      <c r="L22" s="112" t="s">
        <v>136</v>
      </c>
    </row>
    <row r="23" spans="2:12" ht="15" customHeight="1">
      <c r="B23" s="113" t="s">
        <v>208</v>
      </c>
      <c r="C23" s="109">
        <v>80.433029567633298</v>
      </c>
      <c r="D23" s="109">
        <v>98.84649069422899</v>
      </c>
      <c r="E23" s="110">
        <v>0.22892910071368705</v>
      </c>
      <c r="F23" s="111"/>
      <c r="G23" s="109">
        <v>-4.2678802869402501</v>
      </c>
      <c r="H23" s="109">
        <v>-0.425708366783704</v>
      </c>
      <c r="I23" s="110">
        <v>0.9002529738037931</v>
      </c>
      <c r="J23" s="111"/>
      <c r="K23" s="114">
        <v>1.1911270849094233</v>
      </c>
      <c r="L23" s="114">
        <v>1.0498239466740344</v>
      </c>
    </row>
    <row r="24" spans="2:12" ht="15" customHeight="1">
      <c r="B24" s="113" t="s">
        <v>209</v>
      </c>
      <c r="C24" s="109">
        <v>18.1939580085104</v>
      </c>
      <c r="D24" s="109">
        <v>17.979288417244099</v>
      </c>
      <c r="E24" s="110">
        <v>-1.1798949473549781E-2</v>
      </c>
      <c r="F24" s="111"/>
      <c r="G24" s="109">
        <v>3.2141560900550502E-2</v>
      </c>
      <c r="H24" s="109">
        <v>0.90810663897738697</v>
      </c>
      <c r="I24" s="110" t="s">
        <v>136</v>
      </c>
      <c r="J24" s="111"/>
      <c r="K24" s="112" t="s">
        <v>136</v>
      </c>
      <c r="L24" s="112" t="s">
        <v>136</v>
      </c>
    </row>
    <row r="25" spans="2:12" ht="15" customHeight="1">
      <c r="B25" s="108" t="s">
        <v>210</v>
      </c>
      <c r="C25" s="109">
        <v>57.298669589840003</v>
      </c>
      <c r="D25" s="109">
        <v>67.219650163722505</v>
      </c>
      <c r="E25" s="110">
        <v>0.17314504237008768</v>
      </c>
      <c r="F25" s="111"/>
      <c r="G25" s="109">
        <v>6.6655160341133994</v>
      </c>
      <c r="H25" s="109">
        <v>1.6016398531596001</v>
      </c>
      <c r="I25" s="110">
        <v>-0.75971254964168133</v>
      </c>
      <c r="J25" s="111"/>
      <c r="K25" s="112">
        <v>0.90812674242099212</v>
      </c>
      <c r="L25" s="112">
        <v>1.0019945484066439</v>
      </c>
    </row>
    <row r="26" spans="2:12" ht="15" customHeight="1">
      <c r="B26" s="108" t="s">
        <v>211</v>
      </c>
      <c r="C26" s="109">
        <v>181.58675864722699</v>
      </c>
      <c r="D26" s="109">
        <v>242.39679092540399</v>
      </c>
      <c r="E26" s="110">
        <v>0.33488142379541086</v>
      </c>
      <c r="F26" s="111"/>
      <c r="G26" s="109">
        <v>9.6445845080872399</v>
      </c>
      <c r="H26" s="109">
        <v>6.1076809802200493</v>
      </c>
      <c r="I26" s="110">
        <v>-0.3667243026282162</v>
      </c>
      <c r="J26" s="111"/>
      <c r="K26" s="112">
        <v>0.72241328914558234</v>
      </c>
      <c r="L26" s="112">
        <v>0.83956457269104656</v>
      </c>
    </row>
    <row r="27" spans="2:12" ht="15" customHeight="1">
      <c r="B27" s="108" t="s">
        <v>212</v>
      </c>
      <c r="C27" s="109">
        <v>116.18939642051399</v>
      </c>
      <c r="D27" s="109">
        <v>146.898697597026</v>
      </c>
      <c r="E27" s="110">
        <v>0.26430381878711684</v>
      </c>
      <c r="F27" s="111"/>
      <c r="G27" s="109">
        <v>0.59890230092542596</v>
      </c>
      <c r="H27" s="109">
        <v>4.0909543786988998</v>
      </c>
      <c r="I27" s="110" t="s">
        <v>136</v>
      </c>
      <c r="J27" s="111"/>
      <c r="K27" s="112">
        <v>1.0146459425541237</v>
      </c>
      <c r="L27" s="112">
        <v>0.96318111068230761</v>
      </c>
    </row>
    <row r="28" spans="2:12" ht="15" customHeight="1"/>
    <row r="29" spans="2:12" ht="30" customHeight="1">
      <c r="B29" s="125" t="s">
        <v>10</v>
      </c>
      <c r="C29" s="125" t="s">
        <v>243</v>
      </c>
      <c r="D29" s="125" t="s">
        <v>244</v>
      </c>
      <c r="E29" s="126" t="s">
        <v>204</v>
      </c>
      <c r="F29" s="107"/>
      <c r="G29" s="125" t="s">
        <v>243</v>
      </c>
      <c r="H29" s="125" t="s">
        <v>244</v>
      </c>
      <c r="I29" s="126" t="s">
        <v>204</v>
      </c>
      <c r="J29" s="107"/>
      <c r="K29" s="125" t="s">
        <v>243</v>
      </c>
      <c r="L29" s="125" t="s">
        <v>244</v>
      </c>
    </row>
    <row r="30" spans="2:12" ht="15" customHeight="1">
      <c r="B30" s="108" t="s">
        <v>207</v>
      </c>
      <c r="C30" s="109">
        <v>59.291732002205499</v>
      </c>
      <c r="D30" s="109">
        <v>74.466115594836694</v>
      </c>
      <c r="E30" s="110">
        <v>0.25592748061511755</v>
      </c>
      <c r="F30" s="111"/>
      <c r="G30" s="109">
        <v>-2.5896459300717902</v>
      </c>
      <c r="H30" s="109">
        <v>-5.02845758082531</v>
      </c>
      <c r="I30" s="110">
        <v>-0.94175486402726527</v>
      </c>
      <c r="J30" s="111"/>
      <c r="K30" s="112" t="s">
        <v>136</v>
      </c>
      <c r="L30" s="112" t="s">
        <v>136</v>
      </c>
    </row>
    <row r="31" spans="2:12" ht="15" customHeight="1">
      <c r="B31" s="113" t="s">
        <v>208</v>
      </c>
      <c r="C31" s="109">
        <v>44.226110520639402</v>
      </c>
      <c r="D31" s="109">
        <v>57.077508781779301</v>
      </c>
      <c r="E31" s="110">
        <v>0.29058395843203122</v>
      </c>
      <c r="F31" s="111"/>
      <c r="G31" s="109">
        <v>-3.6396351809901399</v>
      </c>
      <c r="H31" s="109">
        <v>0.44146451962606698</v>
      </c>
      <c r="I31" s="110">
        <v>1.1212936180889341</v>
      </c>
      <c r="J31" s="111"/>
      <c r="K31" s="114">
        <v>1.2188503279057541</v>
      </c>
      <c r="L31" s="114">
        <v>1.0456441170285926</v>
      </c>
    </row>
    <row r="32" spans="2:12" ht="15" customHeight="1">
      <c r="B32" s="113" t="s">
        <v>209</v>
      </c>
      <c r="C32" s="109">
        <v>15.065621481566101</v>
      </c>
      <c r="D32" s="109">
        <v>17.3886068130574</v>
      </c>
      <c r="E32" s="110">
        <v>0.15419113870168868</v>
      </c>
      <c r="F32" s="111"/>
      <c r="G32" s="109">
        <v>0.936980829627311</v>
      </c>
      <c r="H32" s="109">
        <v>-5.6899209319398798</v>
      </c>
      <c r="I32" s="110" t="s">
        <v>136</v>
      </c>
      <c r="J32" s="111"/>
      <c r="K32" s="112" t="s">
        <v>136</v>
      </c>
      <c r="L32" s="112" t="s">
        <v>136</v>
      </c>
    </row>
    <row r="33" spans="2:12" ht="15" customHeight="1">
      <c r="B33" s="108" t="s">
        <v>210</v>
      </c>
      <c r="C33" s="109">
        <v>87.431936538531204</v>
      </c>
      <c r="D33" s="109">
        <v>114.75807403360599</v>
      </c>
      <c r="E33" s="110">
        <v>0.31254183055904494</v>
      </c>
      <c r="F33" s="111"/>
      <c r="G33" s="109">
        <v>7.3976269435880706</v>
      </c>
      <c r="H33" s="109">
        <v>2.4685541143216603</v>
      </c>
      <c r="I33" s="110">
        <v>-0.66630459562964417</v>
      </c>
      <c r="J33" s="111"/>
      <c r="K33" s="112">
        <v>0.95287835417378719</v>
      </c>
      <c r="L33" s="112">
        <v>1.0432246982452147</v>
      </c>
    </row>
    <row r="34" spans="2:12" ht="15" customHeight="1">
      <c r="B34" s="108" t="s">
        <v>211</v>
      </c>
      <c r="C34" s="109">
        <v>194.416279927728</v>
      </c>
      <c r="D34" s="109">
        <v>239.81560704093798</v>
      </c>
      <c r="E34" s="110">
        <v>0.23351607761493354</v>
      </c>
      <c r="F34" s="111"/>
      <c r="G34" s="109">
        <v>12.5002079956895</v>
      </c>
      <c r="H34" s="109">
        <v>6.0903803881240401</v>
      </c>
      <c r="I34" s="110">
        <v>-0.51277767616153169</v>
      </c>
      <c r="J34" s="111"/>
      <c r="K34" s="112">
        <v>0.75043123178296511</v>
      </c>
      <c r="L34" s="112">
        <v>0.91540265574696444</v>
      </c>
    </row>
    <row r="35" spans="2:12" ht="15" customHeight="1">
      <c r="B35" s="108" t="s">
        <v>212</v>
      </c>
      <c r="C35" s="109">
        <v>43.916700012388205</v>
      </c>
      <c r="D35" s="109">
        <v>53.0316330212354</v>
      </c>
      <c r="E35" s="110">
        <v>0.20755049915581128</v>
      </c>
      <c r="F35" s="111"/>
      <c r="G35" s="109">
        <v>1.4165505895699901</v>
      </c>
      <c r="H35" s="109">
        <v>5.3864671613407902</v>
      </c>
      <c r="I35" s="110">
        <v>2.8025236804115221</v>
      </c>
      <c r="J35" s="111"/>
      <c r="K35" s="112">
        <v>1.0401147321246647</v>
      </c>
      <c r="L35" s="112">
        <v>0.92599965993488453</v>
      </c>
    </row>
    <row r="36" spans="2:12" ht="15" customHeight="1"/>
    <row r="37" spans="2:12" ht="30" customHeight="1">
      <c r="B37" s="125" t="s">
        <v>7</v>
      </c>
      <c r="C37" s="125" t="s">
        <v>243</v>
      </c>
      <c r="D37" s="125" t="s">
        <v>244</v>
      </c>
      <c r="E37" s="126" t="s">
        <v>204</v>
      </c>
      <c r="F37" s="107"/>
      <c r="G37" s="125" t="s">
        <v>243</v>
      </c>
      <c r="H37" s="125" t="s">
        <v>244</v>
      </c>
      <c r="I37" s="126" t="s">
        <v>204</v>
      </c>
      <c r="J37" s="107"/>
      <c r="K37" s="125" t="s">
        <v>243</v>
      </c>
      <c r="L37" s="125" t="s">
        <v>244</v>
      </c>
    </row>
    <row r="38" spans="2:12" ht="15" customHeight="1">
      <c r="B38" s="108" t="s">
        <v>207</v>
      </c>
      <c r="C38" s="109">
        <v>0.199265320948008</v>
      </c>
      <c r="D38" s="109">
        <v>0.23645010036764799</v>
      </c>
      <c r="E38" s="110">
        <v>0.18660938713637074</v>
      </c>
      <c r="F38" s="111"/>
      <c r="G38" s="109">
        <v>0.358439698269442</v>
      </c>
      <c r="H38" s="109">
        <v>1.65092831154393E-2</v>
      </c>
      <c r="I38" s="110">
        <v>-0.95394125373069261</v>
      </c>
      <c r="J38" s="111"/>
      <c r="K38" s="112" t="s">
        <v>136</v>
      </c>
      <c r="L38" s="112" t="s">
        <v>136</v>
      </c>
    </row>
    <row r="39" spans="2:12" ht="15" customHeight="1">
      <c r="B39" s="108" t="s">
        <v>210</v>
      </c>
      <c r="C39" s="109">
        <v>320.76474942719801</v>
      </c>
      <c r="D39" s="109">
        <v>346.38001176463496</v>
      </c>
      <c r="E39" s="110">
        <v>7.985684955463189E-2</v>
      </c>
      <c r="F39" s="111"/>
      <c r="G39" s="109">
        <v>16.368977501539998</v>
      </c>
      <c r="H39" s="109">
        <v>0.16604411297400698</v>
      </c>
      <c r="I39" s="110">
        <v>-0.98985617073770282</v>
      </c>
      <c r="J39" s="111"/>
      <c r="K39" s="112">
        <v>0.95030369848739749</v>
      </c>
      <c r="L39" s="112">
        <v>1.020762342664278</v>
      </c>
    </row>
    <row r="40" spans="2:12" ht="15" customHeight="1">
      <c r="B40" s="108" t="s">
        <v>211</v>
      </c>
      <c r="C40" s="109">
        <v>125.73951518991801</v>
      </c>
      <c r="D40" s="109">
        <v>130.97276795712699</v>
      </c>
      <c r="E40" s="110">
        <v>4.1619794376530184E-2</v>
      </c>
      <c r="F40" s="111"/>
      <c r="G40" s="109">
        <v>10.456075326303301</v>
      </c>
      <c r="H40" s="109">
        <v>13.404193678707299</v>
      </c>
      <c r="I40" s="110">
        <v>0.28195266965873061</v>
      </c>
      <c r="J40" s="111"/>
      <c r="K40" s="112">
        <v>1.0962162314951589</v>
      </c>
      <c r="L40" s="112">
        <v>1.0788316819082409</v>
      </c>
    </row>
    <row r="41" spans="2:12" ht="15" customHeight="1">
      <c r="B41" s="108" t="s">
        <v>212</v>
      </c>
      <c r="C41" s="109">
        <v>12.0284566119433</v>
      </c>
      <c r="D41" s="109">
        <v>10.5183434889056</v>
      </c>
      <c r="E41" s="110">
        <v>-0.12554504470160183</v>
      </c>
      <c r="F41" s="111"/>
      <c r="G41" s="109">
        <v>-8.4560544939191514E-3</v>
      </c>
      <c r="H41" s="109">
        <v>-0.11737879048292599</v>
      </c>
      <c r="I41" s="110" t="s">
        <v>136</v>
      </c>
      <c r="J41" s="111"/>
      <c r="K41" s="112">
        <v>1.0088789303401455</v>
      </c>
      <c r="L41" s="112">
        <v>1.0129404807724685</v>
      </c>
    </row>
    <row r="42" spans="2:12" ht="15" customHeight="1"/>
    <row r="43" spans="2:12" ht="30" customHeight="1">
      <c r="B43" s="125" t="s">
        <v>151</v>
      </c>
      <c r="C43" s="125" t="s">
        <v>243</v>
      </c>
      <c r="D43" s="125" t="s">
        <v>244</v>
      </c>
      <c r="E43" s="126" t="s">
        <v>204</v>
      </c>
      <c r="F43" s="107"/>
      <c r="G43" s="125" t="s">
        <v>243</v>
      </c>
      <c r="H43" s="125" t="s">
        <v>244</v>
      </c>
      <c r="I43" s="126" t="s">
        <v>204</v>
      </c>
      <c r="J43" s="107"/>
      <c r="K43" s="125" t="s">
        <v>243</v>
      </c>
      <c r="L43" s="125" t="s">
        <v>244</v>
      </c>
    </row>
    <row r="44" spans="2:12" ht="15" customHeight="1">
      <c r="B44" s="108" t="s">
        <v>207</v>
      </c>
      <c r="C44" s="109">
        <v>89.929970184906296</v>
      </c>
      <c r="D44" s="109">
        <v>80.689377131250708</v>
      </c>
      <c r="E44" s="110">
        <v>-0.10275320935452188</v>
      </c>
      <c r="F44" s="111"/>
      <c r="G44" s="109">
        <v>0.65268771350980004</v>
      </c>
      <c r="H44" s="109">
        <v>1.3277643072879299</v>
      </c>
      <c r="I44" s="110">
        <v>1.0343025918902848</v>
      </c>
      <c r="J44" s="111"/>
      <c r="K44" s="112" t="s">
        <v>136</v>
      </c>
      <c r="L44" s="112" t="s">
        <v>136</v>
      </c>
    </row>
    <row r="45" spans="2:12" ht="15" customHeight="1">
      <c r="B45" s="113" t="s">
        <v>208</v>
      </c>
      <c r="C45" s="109">
        <v>6.7142302215343701</v>
      </c>
      <c r="D45" s="109">
        <v>6.8220733228728001</v>
      </c>
      <c r="E45" s="110">
        <v>1.6061871246617031E-2</v>
      </c>
      <c r="F45" s="111"/>
      <c r="G45" s="109">
        <v>1.59161623553754E-2</v>
      </c>
      <c r="H45" s="109">
        <v>0.68573477025284402</v>
      </c>
      <c r="I45" s="110" t="s">
        <v>136</v>
      </c>
      <c r="J45" s="111"/>
      <c r="K45" s="114">
        <v>0.79780980587952577</v>
      </c>
      <c r="L45" s="114">
        <v>0.35018593033836476</v>
      </c>
    </row>
    <row r="46" spans="2:12" ht="15" customHeight="1">
      <c r="B46" s="113" t="s">
        <v>209</v>
      </c>
      <c r="C46" s="109">
        <v>83.215739963371902</v>
      </c>
      <c r="D46" s="109">
        <v>73.867303808377898</v>
      </c>
      <c r="E46" s="110">
        <v>-0.11233975878972892</v>
      </c>
      <c r="F46" s="111"/>
      <c r="G46" s="109">
        <v>0.63731717815442201</v>
      </c>
      <c r="H46" s="109">
        <v>0.692557949535068</v>
      </c>
      <c r="I46" s="110">
        <v>8.6677047589734255E-2</v>
      </c>
      <c r="J46" s="111"/>
      <c r="K46" s="112" t="s">
        <v>136</v>
      </c>
      <c r="L46" s="112" t="s">
        <v>136</v>
      </c>
    </row>
    <row r="47" spans="2:12" ht="15" customHeight="1">
      <c r="B47" s="108" t="s">
        <v>210</v>
      </c>
      <c r="C47" s="109">
        <v>264.35106258940499</v>
      </c>
      <c r="D47" s="109">
        <v>252.42740258676</v>
      </c>
      <c r="E47" s="110">
        <v>-4.510539842680733E-2</v>
      </c>
      <c r="F47" s="111"/>
      <c r="G47" s="109">
        <v>3.5715609311149001</v>
      </c>
      <c r="H47" s="109">
        <v>-0.937582250421226</v>
      </c>
      <c r="I47" s="110">
        <v>-1.2625133011880467</v>
      </c>
      <c r="J47" s="111"/>
      <c r="K47" s="112">
        <v>1.0407673852813659</v>
      </c>
      <c r="L47" s="112">
        <v>1.0920922503622288</v>
      </c>
    </row>
    <row r="48" spans="2:12" ht="15" customHeight="1">
      <c r="B48" s="108" t="s">
        <v>211</v>
      </c>
      <c r="C48" s="109">
        <v>31.991719197939098</v>
      </c>
      <c r="D48" s="109">
        <v>31.342096300387798</v>
      </c>
      <c r="E48" s="110">
        <v>-2.0305970227231442E-2</v>
      </c>
      <c r="F48" s="111"/>
      <c r="G48" s="109">
        <v>1.88065387859303</v>
      </c>
      <c r="H48" s="109">
        <v>0.53791962239934699</v>
      </c>
      <c r="I48" s="110">
        <v>-0.71397202402720705</v>
      </c>
      <c r="J48" s="111"/>
      <c r="K48" s="112">
        <v>0.97338871632427171</v>
      </c>
      <c r="L48" s="112">
        <v>0.88118824170021626</v>
      </c>
    </row>
    <row r="49" spans="2:12" ht="15" customHeight="1">
      <c r="B49" s="108" t="s">
        <v>212</v>
      </c>
      <c r="C49" s="109">
        <v>37.818894532163199</v>
      </c>
      <c r="D49" s="109">
        <v>36.625422699338202</v>
      </c>
      <c r="E49" s="110">
        <v>-3.1557554698221156E-2</v>
      </c>
      <c r="F49" s="111"/>
      <c r="G49" s="109">
        <v>2.07596371000179</v>
      </c>
      <c r="H49" s="109">
        <v>-2.8597986306908303</v>
      </c>
      <c r="I49" s="110">
        <v>-2.3775764079654187</v>
      </c>
      <c r="J49" s="111"/>
      <c r="K49" s="112">
        <v>1.0212477203417412</v>
      </c>
      <c r="L49" s="112">
        <v>1.2821754611047316</v>
      </c>
    </row>
    <row r="50" spans="2:12" ht="15" customHeight="1"/>
    <row r="51" spans="2:12" ht="15" customHeight="1">
      <c r="B51" s="108" t="s">
        <v>222</v>
      </c>
    </row>
    <row r="52" spans="2:12" ht="15" customHeight="1">
      <c r="B52" s="108"/>
    </row>
    <row r="53" spans="2:12" ht="15" hidden="1" customHeight="1"/>
    <row r="54" spans="2:12" ht="15" hidden="1" customHeight="1"/>
    <row r="55" spans="2:12" ht="15" hidden="1" customHeight="1"/>
    <row r="56" spans="2:12" ht="15" hidden="1" customHeight="1"/>
    <row r="57" spans="2:12" ht="15" hidden="1" customHeight="1"/>
    <row r="58" spans="2:12" ht="15" hidden="1" customHeight="1"/>
    <row r="59" spans="2:12" ht="15" hidden="1" customHeight="1"/>
    <row r="60" spans="2:12" ht="15" hidden="1" customHeight="1"/>
    <row r="61" spans="2:12" ht="15" hidden="1" customHeight="1"/>
    <row r="62" spans="2:12" ht="15" hidden="1" customHeight="1"/>
    <row r="63" spans="2:12" ht="15" hidden="1" customHeight="1"/>
    <row r="64" spans="2:12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</sheetData>
  <pageMargins left="0.7" right="0.7" top="0.75" bottom="0.75" header="0.3" footer="0.3"/>
  <pageSetup paperSize="9" scale="5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24D2-4C45-44ED-BA54-98146DBA0F7C}">
  <sheetPr>
    <tabColor rgb="FFD81E05"/>
    <pageSetUpPr fitToPage="1"/>
  </sheetPr>
  <dimension ref="A1:V75"/>
  <sheetViews>
    <sheetView showGridLines="0" showRowColHeaders="0" zoomScale="70" zoomScaleNormal="70" zoomScaleSheetLayoutView="80" workbookViewId="0">
      <pane ySplit="4" topLeftCell="A5" activePane="bottomLeft" state="frozen"/>
      <selection activeCell="K7" sqref="K7:U37"/>
      <selection pane="bottomLeft"/>
    </sheetView>
  </sheetViews>
  <sheetFormatPr baseColWidth="10" defaultColWidth="0" defaultRowHeight="14" zeroHeight="1"/>
  <cols>
    <col min="1" max="1" width="5.81640625" style="195" customWidth="1"/>
    <col min="2" max="2" width="64.54296875" style="130" bestFit="1" customWidth="1"/>
    <col min="3" max="3" width="12.7265625" style="130" customWidth="1"/>
    <col min="4" max="4" width="16" style="131" bestFit="1" customWidth="1"/>
    <col min="5" max="5" width="5.81640625" style="194" customWidth="1"/>
    <col min="6" max="6" width="17.7265625" style="130" bestFit="1" customWidth="1"/>
    <col min="7" max="7" width="2.26953125" style="130" customWidth="1"/>
    <col min="8" max="8" width="16.7265625" style="130" customWidth="1"/>
    <col min="9" max="9" width="13" style="130" bestFit="1" customWidth="1"/>
    <col min="10" max="10" width="2.26953125" style="130" customWidth="1"/>
    <col min="11" max="11" width="13.7265625" style="130" bestFit="1" customWidth="1"/>
    <col min="12" max="12" width="14.1796875" style="130" bestFit="1" customWidth="1"/>
    <col min="13" max="13" width="2.26953125" style="194" customWidth="1"/>
    <col min="14" max="14" width="36" style="194" customWidth="1"/>
    <col min="15" max="16" width="11.453125" style="194" customWidth="1"/>
    <col min="17" max="18" width="16.54296875" style="206" hidden="1" customWidth="1"/>
    <col min="19" max="21" width="11.453125" style="206" hidden="1" customWidth="1"/>
    <col min="22" max="22" width="15.81640625" style="206" hidden="1" customWidth="1"/>
    <col min="23" max="16384" width="11.453125" style="206" hidden="1"/>
  </cols>
  <sheetData>
    <row r="1" spans="1:20" s="204" customFormat="1" ht="14.5">
      <c r="A1" s="128"/>
      <c r="B1" s="129"/>
      <c r="C1" s="130"/>
      <c r="D1" s="131"/>
      <c r="E1" s="132"/>
      <c r="F1" s="130"/>
      <c r="G1" s="130"/>
      <c r="H1" s="130"/>
      <c r="I1" s="130"/>
      <c r="J1" s="130"/>
      <c r="K1" s="130"/>
      <c r="L1" s="130"/>
      <c r="M1" s="132"/>
      <c r="N1" s="132"/>
      <c r="O1" s="132"/>
      <c r="P1" s="132"/>
    </row>
    <row r="2" spans="1:20" s="204" customFormat="1" ht="14.5">
      <c r="A2" s="128"/>
      <c r="B2" s="129"/>
      <c r="C2" s="130"/>
      <c r="D2" s="131"/>
      <c r="E2" s="132"/>
      <c r="F2" s="130"/>
      <c r="G2" s="130"/>
      <c r="H2" s="130"/>
      <c r="I2" s="130"/>
      <c r="J2" s="130"/>
      <c r="K2" s="130"/>
      <c r="L2" s="130"/>
      <c r="M2" s="132"/>
      <c r="N2" s="132"/>
      <c r="O2" s="132"/>
      <c r="P2" s="132"/>
      <c r="S2" s="205"/>
    </row>
    <row r="3" spans="1:20" s="204" customFormat="1" ht="20.149999999999999" customHeight="1">
      <c r="A3" s="131"/>
      <c r="B3" s="194" t="s">
        <v>226</v>
      </c>
      <c r="C3" s="221" t="s">
        <v>224</v>
      </c>
      <c r="D3" s="221"/>
      <c r="E3" s="132"/>
      <c r="F3" s="130"/>
      <c r="G3" s="130"/>
      <c r="H3" s="222" t="s">
        <v>235</v>
      </c>
      <c r="I3" s="222"/>
      <c r="J3" s="130"/>
      <c r="K3" s="222" t="s">
        <v>217</v>
      </c>
      <c r="L3" s="222"/>
      <c r="M3" s="132"/>
      <c r="N3" s="132"/>
      <c r="O3" s="132"/>
      <c r="P3" s="132"/>
      <c r="S3" s="205"/>
    </row>
    <row r="4" spans="1:20" ht="26.25" customHeight="1">
      <c r="B4" s="133" t="s">
        <v>227</v>
      </c>
      <c r="C4" s="134" t="s">
        <v>247</v>
      </c>
      <c r="D4" s="135" t="s">
        <v>225</v>
      </c>
      <c r="F4" s="184" t="str">
        <f>+MID(C4,1,5)&amp;" Current"</f>
        <v>Q1'22 Current</v>
      </c>
      <c r="H4" s="184" t="s">
        <v>213</v>
      </c>
      <c r="I4" s="184" t="s">
        <v>214</v>
      </c>
      <c r="K4" s="184" t="s">
        <v>213</v>
      </c>
      <c r="L4" s="184" t="s">
        <v>214</v>
      </c>
      <c r="N4" s="132"/>
    </row>
    <row r="5" spans="1:20" ht="14.5">
      <c r="B5" s="136"/>
      <c r="C5" s="137"/>
      <c r="D5" s="138"/>
      <c r="F5" s="139"/>
      <c r="G5" s="139"/>
      <c r="H5" s="139"/>
      <c r="I5" s="137"/>
      <c r="J5" s="137"/>
      <c r="K5" s="137"/>
      <c r="L5" s="137"/>
      <c r="M5" s="140"/>
      <c r="N5" s="132"/>
    </row>
    <row r="6" spans="1:20" ht="40" customHeight="1">
      <c r="B6" s="141" t="s">
        <v>228</v>
      </c>
      <c r="C6" s="140"/>
      <c r="D6" s="142"/>
      <c r="F6" s="140"/>
      <c r="G6" s="140"/>
      <c r="H6" s="140"/>
      <c r="I6" s="140"/>
      <c r="J6" s="140"/>
      <c r="K6" s="140"/>
      <c r="L6" s="140"/>
      <c r="M6" s="140"/>
      <c r="N6" s="132"/>
      <c r="S6" s="207"/>
    </row>
    <row r="7" spans="1:20" s="209" customFormat="1" ht="40" customHeight="1">
      <c r="A7" s="196"/>
      <c r="B7" s="143" t="s">
        <v>176</v>
      </c>
      <c r="C7" s="144">
        <v>4964.0844106044024</v>
      </c>
      <c r="D7" s="145">
        <v>8</v>
      </c>
      <c r="E7" s="197"/>
      <c r="F7" s="144">
        <v>5367.9155459285803</v>
      </c>
      <c r="G7" s="144"/>
      <c r="H7" s="144">
        <v>403.83113532417792</v>
      </c>
      <c r="I7" s="146">
        <v>8.1350577855103356E-2</v>
      </c>
      <c r="J7" s="146"/>
      <c r="K7" s="147">
        <v>597.95699317708022</v>
      </c>
      <c r="L7" s="146">
        <v>0.12535894946763326</v>
      </c>
      <c r="M7" s="148"/>
      <c r="N7" s="132"/>
      <c r="O7" s="149"/>
      <c r="P7" s="149"/>
      <c r="Q7" s="208"/>
      <c r="R7" s="208"/>
    </row>
    <row r="8" spans="1:20" s="209" customFormat="1" ht="40" customHeight="1">
      <c r="A8" s="196"/>
      <c r="B8" s="143" t="s">
        <v>181</v>
      </c>
      <c r="C8" s="144">
        <v>122.59911366074208</v>
      </c>
      <c r="D8" s="145">
        <v>8</v>
      </c>
      <c r="E8" s="197"/>
      <c r="F8" s="144">
        <v>65.539875705209738</v>
      </c>
      <c r="G8" s="144"/>
      <c r="H8" s="144">
        <v>-57.059237955532339</v>
      </c>
      <c r="I8" s="146">
        <v>-0.46541313596627976</v>
      </c>
      <c r="J8" s="146"/>
      <c r="K8" s="147">
        <v>-107.42082418045158</v>
      </c>
      <c r="L8" s="193">
        <v>-0.62107070711129164</v>
      </c>
      <c r="M8" s="197"/>
      <c r="N8" s="132"/>
      <c r="O8" s="149"/>
      <c r="P8" s="149"/>
      <c r="Q8" s="208"/>
      <c r="R8" s="210"/>
      <c r="S8" s="210"/>
    </row>
    <row r="9" spans="1:20" s="209" customFormat="1" ht="40" customHeight="1">
      <c r="A9" s="196"/>
      <c r="B9" s="143" t="s">
        <v>229</v>
      </c>
      <c r="C9" s="144">
        <v>122.74985132218983</v>
      </c>
      <c r="D9" s="145">
        <v>8</v>
      </c>
      <c r="E9" s="197"/>
      <c r="F9" s="144">
        <v>109.8171990896074</v>
      </c>
      <c r="G9" s="144"/>
      <c r="H9" s="144">
        <v>-12.932652232582427</v>
      </c>
      <c r="I9" s="146">
        <v>-0.10535778327451673</v>
      </c>
      <c r="J9" s="146"/>
      <c r="K9" s="147">
        <v>12.742940084889625</v>
      </c>
      <c r="L9" s="146">
        <v>-0.5473616898401098</v>
      </c>
      <c r="M9" s="148"/>
      <c r="N9" s="132"/>
      <c r="O9" s="149"/>
      <c r="P9" s="149"/>
      <c r="Q9" s="208"/>
      <c r="R9" s="210"/>
      <c r="S9" s="210"/>
    </row>
    <row r="10" spans="1:20" s="209" customFormat="1" ht="40" customHeight="1">
      <c r="A10" s="196"/>
      <c r="B10" s="150" t="s">
        <v>184</v>
      </c>
      <c r="C10" s="151">
        <v>245.3489649829319</v>
      </c>
      <c r="D10" s="152">
        <v>8</v>
      </c>
      <c r="E10" s="197"/>
      <c r="F10" s="151">
        <v>175.35707479481715</v>
      </c>
      <c r="G10" s="151"/>
      <c r="H10" s="151">
        <v>-69.991890188114752</v>
      </c>
      <c r="I10" s="153">
        <v>-0.28527485409601727</v>
      </c>
      <c r="J10" s="153"/>
      <c r="K10" s="154">
        <v>-94.677884095561922</v>
      </c>
      <c r="L10" s="153">
        <v>-0.35061343347768725</v>
      </c>
      <c r="M10" s="148"/>
      <c r="N10" s="132"/>
      <c r="O10" s="149"/>
      <c r="P10" s="149"/>
      <c r="Q10" s="208"/>
      <c r="R10" s="210"/>
      <c r="S10" s="210"/>
    </row>
    <row r="11" spans="1:20" s="209" customFormat="1" ht="40" customHeight="1">
      <c r="A11" s="196"/>
      <c r="B11" s="155" t="s">
        <v>230</v>
      </c>
      <c r="C11" s="156">
        <v>0.96255916690946086</v>
      </c>
      <c r="D11" s="157">
        <v>8</v>
      </c>
      <c r="E11" s="197"/>
      <c r="F11" s="156">
        <v>0.98018959952095663</v>
      </c>
      <c r="G11" s="156"/>
      <c r="H11" s="214">
        <v>1.7630432611495772</v>
      </c>
      <c r="I11" s="158">
        <v>1.8316206647434274E-2</v>
      </c>
      <c r="J11" s="158"/>
      <c r="K11" s="214">
        <v>3.6970059613739559</v>
      </c>
      <c r="L11" s="158">
        <v>3.9195604045030974E-2</v>
      </c>
      <c r="M11" s="148"/>
      <c r="N11" s="132"/>
      <c r="O11" s="149"/>
      <c r="P11" s="149"/>
      <c r="Q11" s="208"/>
      <c r="R11" s="223"/>
      <c r="S11" s="223"/>
      <c r="T11" s="223"/>
    </row>
    <row r="12" spans="1:20" s="209" customFormat="1" ht="40" customHeight="1">
      <c r="A12" s="196"/>
      <c r="B12" s="159" t="s">
        <v>231</v>
      </c>
      <c r="C12" s="144"/>
      <c r="D12" s="145"/>
      <c r="E12" s="197"/>
      <c r="F12" s="144"/>
      <c r="G12" s="144"/>
      <c r="H12" s="144"/>
      <c r="I12" s="146"/>
      <c r="J12" s="146"/>
      <c r="K12" s="147"/>
      <c r="L12" s="146"/>
      <c r="M12" s="148"/>
      <c r="N12" s="132"/>
      <c r="O12" s="149"/>
      <c r="P12" s="149"/>
      <c r="Q12" s="208"/>
    </row>
    <row r="13" spans="1:20" s="209" customFormat="1" ht="40" customHeight="1">
      <c r="A13" s="196"/>
      <c r="B13" s="143" t="s">
        <v>176</v>
      </c>
      <c r="C13" s="144">
        <v>1171.8947944965942</v>
      </c>
      <c r="D13" s="145">
        <v>8</v>
      </c>
      <c r="E13" s="197"/>
      <c r="F13" s="144">
        <v>1169.8026028533998</v>
      </c>
      <c r="G13" s="144"/>
      <c r="H13" s="144">
        <v>-2.0921916431943828</v>
      </c>
      <c r="I13" s="146">
        <v>-1.7853067127011624E-3</v>
      </c>
      <c r="J13" s="146"/>
      <c r="K13" s="147">
        <v>44.10540362779966</v>
      </c>
      <c r="L13" s="146">
        <v>3.9180521776318811E-2</v>
      </c>
      <c r="M13" s="148"/>
      <c r="N13" s="132"/>
      <c r="O13" s="149"/>
      <c r="P13" s="149"/>
      <c r="Q13" s="208"/>
      <c r="R13" s="211"/>
      <c r="S13" s="211"/>
    </row>
    <row r="14" spans="1:20" s="209" customFormat="1" ht="40" customHeight="1">
      <c r="A14" s="196"/>
      <c r="B14" s="150" t="s">
        <v>186</v>
      </c>
      <c r="C14" s="151">
        <v>98.427338880804228</v>
      </c>
      <c r="D14" s="152">
        <v>8</v>
      </c>
      <c r="E14" s="197"/>
      <c r="F14" s="151">
        <v>139.76186691401114</v>
      </c>
      <c r="G14" s="151"/>
      <c r="H14" s="151">
        <v>41.334528033206908</v>
      </c>
      <c r="I14" s="153">
        <v>0.41994966544064694</v>
      </c>
      <c r="J14" s="153"/>
      <c r="K14" s="154">
        <v>68.038585511970354</v>
      </c>
      <c r="L14" s="153">
        <v>0.94862622264288121</v>
      </c>
      <c r="M14" s="148"/>
      <c r="N14" s="132"/>
      <c r="O14" s="149"/>
      <c r="P14" s="149"/>
      <c r="Q14" s="208"/>
      <c r="R14" s="211"/>
      <c r="S14" s="211"/>
    </row>
    <row r="15" spans="1:20" s="209" customFormat="1" ht="40" customHeight="1">
      <c r="A15" s="196"/>
      <c r="B15" s="160" t="s">
        <v>187</v>
      </c>
      <c r="C15" s="161">
        <v>-28.546361488405694</v>
      </c>
      <c r="D15" s="162">
        <v>8</v>
      </c>
      <c r="E15" s="197"/>
      <c r="F15" s="161">
        <v>-11.006595195028709</v>
      </c>
      <c r="G15" s="161"/>
      <c r="H15" s="161">
        <v>17.539766293376985</v>
      </c>
      <c r="I15" s="156">
        <v>-0.61443088992272743</v>
      </c>
      <c r="J15" s="156"/>
      <c r="K15" s="163">
        <v>19.856810485232785</v>
      </c>
      <c r="L15" s="156">
        <v>-0.64337716618007867</v>
      </c>
      <c r="M15" s="148"/>
      <c r="N15" s="132"/>
      <c r="O15" s="149"/>
      <c r="P15" s="149"/>
      <c r="Q15" s="212"/>
      <c r="R15" s="211"/>
      <c r="S15" s="211"/>
    </row>
    <row r="16" spans="1:20" s="209" customFormat="1" ht="40" customHeight="1">
      <c r="A16" s="196"/>
      <c r="B16" s="164" t="s">
        <v>189</v>
      </c>
      <c r="C16" s="165">
        <v>312.31885337069201</v>
      </c>
      <c r="D16" s="166">
        <v>8</v>
      </c>
      <c r="E16" s="197"/>
      <c r="F16" s="165">
        <v>300.57055214480346</v>
      </c>
      <c r="G16" s="165"/>
      <c r="H16" s="165">
        <v>-11.748301225888554</v>
      </c>
      <c r="I16" s="167">
        <v>-3.7616368973871883E-2</v>
      </c>
      <c r="J16" s="167"/>
      <c r="K16" s="168">
        <v>-7.4951970425669856</v>
      </c>
      <c r="L16" s="167">
        <v>-2.4329861603693881E-2</v>
      </c>
      <c r="M16" s="148"/>
      <c r="N16" s="132"/>
      <c r="O16" s="149"/>
      <c r="P16" s="149"/>
      <c r="Q16" s="208"/>
    </row>
    <row r="17" spans="1:19" s="209" customFormat="1" ht="15" customHeight="1">
      <c r="A17" s="196"/>
      <c r="B17" s="164"/>
      <c r="C17" s="165"/>
      <c r="D17" s="166"/>
      <c r="E17" s="197"/>
      <c r="F17" s="165"/>
      <c r="G17" s="165"/>
      <c r="H17" s="165"/>
      <c r="I17" s="167"/>
      <c r="J17" s="167"/>
      <c r="K17" s="168"/>
      <c r="L17" s="167"/>
      <c r="M17" s="148"/>
      <c r="N17" s="132"/>
      <c r="O17" s="149"/>
      <c r="P17" s="149"/>
      <c r="Q17" s="208"/>
    </row>
    <row r="18" spans="1:19" s="209" customFormat="1" ht="40" customHeight="1">
      <c r="A18" s="196"/>
      <c r="B18" s="141" t="s">
        <v>233</v>
      </c>
      <c r="C18" s="174">
        <v>171.40299181270001</v>
      </c>
      <c r="D18" s="169">
        <v>9</v>
      </c>
      <c r="E18" s="198"/>
      <c r="F18" s="174">
        <v>154.48929491459705</v>
      </c>
      <c r="G18" s="174"/>
      <c r="H18" s="174">
        <v>-16.913696898102955</v>
      </c>
      <c r="I18" s="167">
        <v>-9.8677956080167717E-2</v>
      </c>
      <c r="J18" s="167"/>
      <c r="K18" s="168">
        <v>-18.838761428045871</v>
      </c>
      <c r="L18" s="167">
        <v>-0.10868847101593604</v>
      </c>
      <c r="M18" s="172"/>
      <c r="N18" s="132"/>
      <c r="O18" s="149"/>
      <c r="P18" s="149"/>
      <c r="Q18" s="208"/>
      <c r="R18" s="210"/>
      <c r="S18" s="210"/>
    </row>
    <row r="19" spans="1:19" s="209" customFormat="1" ht="40" customHeight="1">
      <c r="A19" s="196"/>
      <c r="B19" s="170" t="s">
        <v>0</v>
      </c>
      <c r="C19" s="175">
        <v>97.436696412846629</v>
      </c>
      <c r="D19" s="171">
        <v>8</v>
      </c>
      <c r="E19" s="198"/>
      <c r="F19" s="175">
        <v>102.20632737956799</v>
      </c>
      <c r="G19" s="175"/>
      <c r="H19" s="175">
        <v>4.7696309667213654</v>
      </c>
      <c r="I19" s="146">
        <v>4.8951074310977116E-2</v>
      </c>
      <c r="J19" s="146"/>
      <c r="K19" s="147">
        <v>-6.0861501544770107</v>
      </c>
      <c r="L19" s="146">
        <v>-5.6201042704592696E-2</v>
      </c>
      <c r="M19" s="172"/>
      <c r="N19" s="132"/>
      <c r="O19" s="149"/>
      <c r="P19" s="149"/>
      <c r="Q19" s="208"/>
      <c r="R19" s="210"/>
      <c r="S19" s="210"/>
    </row>
    <row r="20" spans="1:19" s="209" customFormat="1" ht="40" customHeight="1">
      <c r="A20" s="196"/>
      <c r="B20" s="173" t="s">
        <v>8</v>
      </c>
      <c r="C20" s="175">
        <v>18.374288387285166</v>
      </c>
      <c r="D20" s="171">
        <v>8</v>
      </c>
      <c r="E20" s="198"/>
      <c r="F20" s="175">
        <v>11.600862775047</v>
      </c>
      <c r="G20" s="175"/>
      <c r="H20" s="175">
        <v>-6.7734256122381655</v>
      </c>
      <c r="I20" s="146">
        <v>-0.36863607827801981</v>
      </c>
      <c r="J20" s="146"/>
      <c r="K20" s="147">
        <v>-2.7207961302264003</v>
      </c>
      <c r="L20" s="146">
        <v>-0.18997772173058614</v>
      </c>
      <c r="M20" s="176"/>
      <c r="N20" s="132"/>
      <c r="O20" s="149"/>
      <c r="P20" s="149"/>
      <c r="Q20" s="208"/>
      <c r="R20" s="210"/>
      <c r="S20" s="210"/>
    </row>
    <row r="21" spans="1:19" s="209" customFormat="1" ht="40" customHeight="1">
      <c r="A21" s="196"/>
      <c r="B21" s="173" t="s">
        <v>9</v>
      </c>
      <c r="C21" s="175">
        <v>13.42849726463618</v>
      </c>
      <c r="D21" s="171">
        <v>7</v>
      </c>
      <c r="E21" s="198"/>
      <c r="F21" s="175">
        <v>12.705531791548299</v>
      </c>
      <c r="G21" s="175"/>
      <c r="H21" s="175">
        <v>-0.72296547308788028</v>
      </c>
      <c r="I21" s="146">
        <v>-5.3838151718718641E-2</v>
      </c>
      <c r="J21" s="146"/>
      <c r="K21" s="147">
        <v>2.5930584147009004</v>
      </c>
      <c r="L21" s="146">
        <v>0.25642177913048769</v>
      </c>
      <c r="M21" s="176"/>
      <c r="N21" s="132"/>
      <c r="O21" s="149"/>
      <c r="P21" s="149"/>
      <c r="Q21" s="208"/>
      <c r="R21" s="208"/>
    </row>
    <row r="22" spans="1:19" s="209" customFormat="1" ht="40" customHeight="1">
      <c r="A22" s="196"/>
      <c r="B22" s="173" t="s">
        <v>10</v>
      </c>
      <c r="C22" s="175">
        <v>16.178978785306949</v>
      </c>
      <c r="D22" s="171">
        <v>7</v>
      </c>
      <c r="E22" s="198"/>
      <c r="F22" s="175">
        <v>10.8584048986532</v>
      </c>
      <c r="G22" s="175"/>
      <c r="H22" s="175">
        <v>-5.3205738866537491</v>
      </c>
      <c r="I22" s="146">
        <v>-0.32885721387345312</v>
      </c>
      <c r="J22" s="146"/>
      <c r="K22" s="147">
        <v>-7.0715106280859015</v>
      </c>
      <c r="L22" s="146">
        <v>-0.3943973198055547</v>
      </c>
      <c r="M22" s="176"/>
      <c r="N22" s="132"/>
      <c r="O22" s="149"/>
      <c r="P22" s="149"/>
      <c r="Q22" s="208"/>
      <c r="R22" s="208"/>
    </row>
    <row r="23" spans="1:19" s="209" customFormat="1" ht="40" customHeight="1">
      <c r="A23" s="196"/>
      <c r="B23" s="170" t="s">
        <v>7</v>
      </c>
      <c r="C23" s="175">
        <v>23.002367908184656</v>
      </c>
      <c r="D23" s="171">
        <v>8</v>
      </c>
      <c r="E23" s="198"/>
      <c r="F23" s="175">
        <v>15.659000552517099</v>
      </c>
      <c r="G23" s="175"/>
      <c r="H23" s="175">
        <v>-7.3433673556675565</v>
      </c>
      <c r="I23" s="146">
        <v>-0.31924397457596765</v>
      </c>
      <c r="J23" s="146"/>
      <c r="K23" s="147">
        <v>-11.902729501794301</v>
      </c>
      <c r="L23" s="146">
        <v>-0.43185712501862317</v>
      </c>
      <c r="M23" s="176"/>
      <c r="N23" s="132"/>
      <c r="O23" s="149"/>
      <c r="P23" s="149"/>
      <c r="Q23" s="208"/>
      <c r="R23" s="208"/>
    </row>
    <row r="24" spans="1:19" s="209" customFormat="1" ht="40" customHeight="1">
      <c r="A24" s="196"/>
      <c r="B24" s="173" t="s">
        <v>151</v>
      </c>
      <c r="C24" s="175">
        <v>4.9958851416912378</v>
      </c>
      <c r="D24" s="171">
        <v>8</v>
      </c>
      <c r="E24" s="198"/>
      <c r="F24" s="175">
        <v>-6.42081692154383</v>
      </c>
      <c r="G24" s="175"/>
      <c r="H24" s="175">
        <v>-11.416702063235068</v>
      </c>
      <c r="I24" s="146">
        <v>-2.2852210848406767</v>
      </c>
      <c r="J24" s="146"/>
      <c r="K24" s="147">
        <v>-9.8448013041434201</v>
      </c>
      <c r="L24" s="146">
        <v>-2.8752471401954689</v>
      </c>
      <c r="M24" s="176"/>
      <c r="N24" s="132"/>
      <c r="O24" s="149"/>
      <c r="P24" s="149"/>
      <c r="Q24" s="208"/>
      <c r="R24" s="208"/>
    </row>
    <row r="25" spans="1:19" s="209" customFormat="1" ht="40" customHeight="1">
      <c r="A25" s="196"/>
      <c r="B25" s="170" t="s">
        <v>232</v>
      </c>
      <c r="C25" s="175">
        <v>35.607585422572591</v>
      </c>
      <c r="D25" s="171">
        <v>8</v>
      </c>
      <c r="E25" s="198"/>
      <c r="F25" s="175">
        <v>36.513468420369399</v>
      </c>
      <c r="G25" s="175"/>
      <c r="H25" s="175">
        <v>0.90588299779680881</v>
      </c>
      <c r="I25" s="146">
        <v>2.5440730873667938E-2</v>
      </c>
      <c r="J25" s="146"/>
      <c r="K25" s="147">
        <v>4.0709310440639968</v>
      </c>
      <c r="L25" s="146">
        <v>0.12548127776951334</v>
      </c>
      <c r="M25" s="176"/>
      <c r="N25" s="132"/>
      <c r="O25" s="149"/>
      <c r="P25" s="149"/>
      <c r="Q25" s="208"/>
      <c r="R25" s="208"/>
    </row>
    <row r="26" spans="1:19" s="209" customFormat="1" ht="40" customHeight="1">
      <c r="A26" s="196"/>
      <c r="B26" s="170" t="s">
        <v>215</v>
      </c>
      <c r="C26" s="175">
        <v>-4.9293827189596795E-2</v>
      </c>
      <c r="D26" s="171">
        <v>8</v>
      </c>
      <c r="E26" s="198"/>
      <c r="F26" s="175">
        <v>0.40787937805292396</v>
      </c>
      <c r="G26" s="175"/>
      <c r="H26" s="175">
        <v>0.45717320524252075</v>
      </c>
      <c r="I26" s="146">
        <v>9.2744514132391203</v>
      </c>
      <c r="J26" s="146"/>
      <c r="K26" s="147">
        <v>2.4870225696775141</v>
      </c>
      <c r="L26" s="146">
        <v>-1.1961766653186678</v>
      </c>
      <c r="M26" s="176"/>
      <c r="N26" s="132"/>
      <c r="O26" s="149"/>
      <c r="P26" s="149"/>
      <c r="Q26" s="212"/>
      <c r="R26" s="212"/>
    </row>
    <row r="27" spans="1:19" s="209" customFormat="1" ht="40" customHeight="1">
      <c r="A27" s="196"/>
      <c r="B27" s="177" t="s">
        <v>234</v>
      </c>
      <c r="C27" s="178">
        <v>-37.735410625761254</v>
      </c>
      <c r="D27" s="179">
        <v>8</v>
      </c>
      <c r="E27" s="198"/>
      <c r="F27" s="178">
        <v>-29.041194603323106</v>
      </c>
      <c r="G27" s="178"/>
      <c r="H27" s="178">
        <v>8.6942160224381482</v>
      </c>
      <c r="I27" s="180">
        <v>0.23039940147100901</v>
      </c>
      <c r="J27" s="180"/>
      <c r="K27" s="181">
        <v>9.6361025525956165</v>
      </c>
      <c r="L27" s="180">
        <v>-0.24914105330964209</v>
      </c>
      <c r="M27" s="176"/>
      <c r="N27" s="132"/>
      <c r="O27" s="149"/>
      <c r="P27" s="149"/>
      <c r="Q27" s="212"/>
      <c r="R27" s="212"/>
    </row>
    <row r="28" spans="1:19" s="209" customFormat="1" ht="10.5" customHeight="1">
      <c r="A28" s="196"/>
      <c r="B28" s="170"/>
      <c r="C28" s="182"/>
      <c r="D28" s="183"/>
      <c r="E28" s="198"/>
      <c r="F28" s="182"/>
      <c r="G28" s="182"/>
      <c r="H28" s="182"/>
      <c r="I28" s="182"/>
      <c r="J28" s="182"/>
      <c r="K28" s="182"/>
      <c r="L28" s="182"/>
      <c r="M28" s="197"/>
      <c r="N28" s="176"/>
      <c r="O28" s="197"/>
      <c r="P28" s="197"/>
      <c r="Q28" s="208"/>
      <c r="R28" s="208"/>
    </row>
    <row r="29" spans="1:19" ht="14.5">
      <c r="B29" s="199"/>
      <c r="C29" s="199"/>
      <c r="D29" s="142"/>
      <c r="F29" s="140"/>
      <c r="G29" s="140"/>
      <c r="H29" s="140"/>
      <c r="I29" s="140"/>
      <c r="J29" s="140"/>
      <c r="K29" s="140"/>
      <c r="L29" s="140"/>
    </row>
    <row r="30" spans="1:19" ht="14.5">
      <c r="B30" s="199"/>
      <c r="C30" s="199"/>
      <c r="D30" s="142"/>
      <c r="I30" s="140"/>
      <c r="J30" s="140"/>
      <c r="K30" s="140"/>
      <c r="L30" s="140"/>
    </row>
    <row r="31" spans="1:19" ht="14.5">
      <c r="B31" s="199"/>
      <c r="C31" s="199"/>
      <c r="D31" s="142"/>
      <c r="I31" s="140"/>
      <c r="J31" s="140"/>
      <c r="K31" s="140"/>
      <c r="L31" s="140"/>
    </row>
    <row r="32" spans="1:19">
      <c r="B32" s="199"/>
      <c r="C32" s="199"/>
      <c r="D32" s="200"/>
      <c r="I32" s="199"/>
      <c r="J32" s="199"/>
      <c r="K32" s="199"/>
      <c r="L32" s="199"/>
    </row>
    <row r="33" spans="1:12" hidden="1">
      <c r="B33" s="199"/>
      <c r="C33" s="199"/>
      <c r="D33" s="200"/>
      <c r="I33" s="199"/>
      <c r="J33" s="199"/>
      <c r="K33" s="199"/>
      <c r="L33" s="199"/>
    </row>
    <row r="34" spans="1:12" ht="13" hidden="1">
      <c r="A34" s="194"/>
      <c r="B34" s="199"/>
      <c r="C34" s="199"/>
      <c r="D34" s="200"/>
      <c r="F34" s="199"/>
      <c r="G34" s="199"/>
      <c r="H34" s="199"/>
      <c r="I34" s="199"/>
      <c r="J34" s="199"/>
      <c r="K34" s="199"/>
      <c r="L34" s="199"/>
    </row>
    <row r="35" spans="1:12" ht="13" hidden="1">
      <c r="A35" s="194"/>
      <c r="B35" s="199"/>
      <c r="C35" s="199"/>
      <c r="D35" s="200"/>
      <c r="F35" s="199"/>
      <c r="G35" s="199"/>
      <c r="H35" s="199"/>
      <c r="I35" s="199"/>
      <c r="J35" s="199"/>
      <c r="K35" s="199"/>
      <c r="L35" s="199"/>
    </row>
    <row r="36" spans="1:12" ht="13" hidden="1">
      <c r="A36" s="194"/>
      <c r="B36" s="199"/>
      <c r="C36" s="199"/>
      <c r="D36" s="200"/>
      <c r="F36" s="199"/>
      <c r="G36" s="199"/>
      <c r="H36" s="199"/>
      <c r="I36" s="199"/>
      <c r="J36" s="199"/>
      <c r="K36" s="199"/>
      <c r="L36" s="199"/>
    </row>
    <row r="37" spans="1:12" ht="14.5" hidden="1">
      <c r="A37" s="194"/>
      <c r="B37" s="140"/>
      <c r="C37" s="199"/>
      <c r="D37" s="200"/>
      <c r="F37" s="199"/>
      <c r="G37" s="199"/>
      <c r="H37" s="199"/>
      <c r="I37" s="199"/>
      <c r="J37" s="199"/>
      <c r="K37" s="199"/>
      <c r="L37" s="199"/>
    </row>
    <row r="38" spans="1:12" ht="14.5" hidden="1">
      <c r="B38" s="140"/>
      <c r="C38" s="140"/>
      <c r="D38" s="142"/>
      <c r="F38" s="140"/>
      <c r="G38" s="140"/>
      <c r="H38" s="140"/>
      <c r="I38" s="140"/>
      <c r="J38" s="140"/>
      <c r="K38" s="140"/>
      <c r="L38" s="140"/>
    </row>
    <row r="39" spans="1:12" ht="14.5" hidden="1">
      <c r="B39" s="140"/>
      <c r="C39" s="140"/>
      <c r="D39" s="142"/>
      <c r="F39" s="140"/>
      <c r="G39" s="140"/>
      <c r="H39" s="140"/>
      <c r="I39" s="140"/>
      <c r="J39" s="140"/>
      <c r="K39" s="140"/>
      <c r="L39" s="140"/>
    </row>
    <row r="40" spans="1:12" ht="14.5" hidden="1">
      <c r="B40" s="140"/>
      <c r="C40" s="140"/>
      <c r="D40" s="142"/>
      <c r="F40" s="140"/>
      <c r="G40" s="140"/>
      <c r="H40" s="140"/>
      <c r="I40" s="140"/>
      <c r="J40" s="140"/>
      <c r="K40" s="140"/>
      <c r="L40" s="140"/>
    </row>
    <row r="41" spans="1:12" ht="14.5" hidden="1">
      <c r="B41" s="140"/>
      <c r="C41" s="140"/>
      <c r="D41" s="142"/>
      <c r="F41" s="140"/>
      <c r="G41" s="140"/>
      <c r="H41" s="140"/>
      <c r="I41" s="140"/>
      <c r="J41" s="140"/>
      <c r="K41" s="140"/>
      <c r="L41" s="140"/>
    </row>
    <row r="42" spans="1:12" ht="14.5" hidden="1">
      <c r="B42" s="140"/>
      <c r="C42" s="140"/>
      <c r="D42" s="142"/>
      <c r="F42" s="140"/>
      <c r="G42" s="140"/>
      <c r="H42" s="140"/>
      <c r="I42" s="140"/>
      <c r="J42" s="140"/>
      <c r="K42" s="140"/>
      <c r="L42" s="140"/>
    </row>
    <row r="43" spans="1:12" ht="14.5" hidden="1">
      <c r="B43" s="140"/>
      <c r="C43" s="140"/>
      <c r="D43" s="142"/>
      <c r="F43" s="140"/>
      <c r="G43" s="140"/>
      <c r="H43" s="140"/>
      <c r="I43" s="140"/>
      <c r="J43" s="140"/>
      <c r="K43" s="140"/>
      <c r="L43" s="140"/>
    </row>
    <row r="44" spans="1:12" hidden="1"/>
    <row r="45" spans="1:12" hidden="1"/>
    <row r="46" spans="1:12" hidden="1"/>
    <row r="47" spans="1:12" hidden="1"/>
    <row r="48" spans="1:12" hidden="1"/>
    <row r="49" spans="1:1" hidden="1">
      <c r="A49" s="194"/>
    </row>
    <row r="50" spans="1:1" hidden="1"/>
    <row r="51" spans="1:1" hidden="1"/>
    <row r="52" spans="1:1" hidden="1"/>
    <row r="53" spans="1:1" hidden="1"/>
    <row r="54" spans="1:1" hidden="1"/>
    <row r="55" spans="1:1" hidden="1"/>
    <row r="56" spans="1:1" hidden="1"/>
    <row r="57" spans="1:1" hidden="1"/>
    <row r="58" spans="1:1" hidden="1"/>
    <row r="59" spans="1:1" hidden="1"/>
    <row r="60" spans="1:1" hidden="1"/>
    <row r="61" spans="1:1" hidden="1"/>
    <row r="62" spans="1:1" hidden="1"/>
    <row r="63" spans="1:1" hidden="1"/>
    <row r="64" spans="1:1" hidden="1"/>
    <row r="65" spans="1:12" ht="12.5" hidden="1">
      <c r="A65" s="194"/>
      <c r="B65" s="194"/>
      <c r="C65" s="194"/>
      <c r="D65" s="195"/>
      <c r="F65" s="194"/>
      <c r="G65" s="194"/>
      <c r="H65" s="194"/>
      <c r="I65" s="194"/>
      <c r="J65" s="194"/>
      <c r="K65" s="194"/>
      <c r="L65" s="194"/>
    </row>
    <row r="66" spans="1:12"/>
    <row r="67" spans="1:12"/>
    <row r="68" spans="1:12"/>
    <row r="69" spans="1:12"/>
    <row r="70" spans="1:12"/>
    <row r="71" spans="1:12"/>
    <row r="72" spans="1:12"/>
    <row r="73" spans="1:12"/>
    <row r="74" spans="1:12"/>
    <row r="75" spans="1:12"/>
  </sheetData>
  <mergeCells count="4">
    <mergeCell ref="C3:D3"/>
    <mergeCell ref="H3:I3"/>
    <mergeCell ref="K3:L3"/>
    <mergeCell ref="R11:T11"/>
  </mergeCells>
  <pageMargins left="0.25" right="0.25" top="0.75" bottom="0.75" header="0.3" footer="0.3"/>
  <pageSetup paperSize="9" scale="37" orientation="landscape" r:id="rId1"/>
  <headerFooter alignWithMargins="0">
    <oddHeader>&amp;R&amp;D&amp;T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Index</vt:lpstr>
      <vt:lpstr>03M 2022_BS</vt:lpstr>
      <vt:lpstr>03M 2022_Con P&amp;L</vt:lpstr>
      <vt:lpstr>03M 2022_P&amp;L by BU</vt:lpstr>
      <vt:lpstr>Quarterly standalone</vt:lpstr>
      <vt:lpstr>Prem &amp; Attr. Result by Country</vt:lpstr>
      <vt:lpstr>Regional Data by Segments</vt:lpstr>
      <vt:lpstr>Consensus vs Current</vt:lpstr>
      <vt:lpstr>'03M 2022_BS'!Área_de_impresión</vt:lpstr>
      <vt:lpstr>'03M 2022_Con P&amp;L'!Área_de_impresión</vt:lpstr>
      <vt:lpstr>'03M 2022_P&amp;L by BU'!Área_de_impresión</vt:lpstr>
      <vt:lpstr>'Consensus vs Current'!Área_de_impresión</vt:lpstr>
      <vt:lpstr>'Prem &amp; Attr. Result by Country'!Área_de_impresión</vt:lpstr>
      <vt:lpstr>'Quarterly standalone'!Área_de_impresión</vt:lpstr>
      <vt:lpstr>'Regional Data by Segments'!Área_de_impresión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2022-04-27T15:32:44Z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