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31084C31-412D-479B-9D30-767E9436B11F}" xr6:coauthVersionLast="44" xr6:coauthVersionMax="45" xr10:uidLastSave="{00000000-0000-0000-0000-000000000000}"/>
  <bookViews>
    <workbookView xWindow="-28920" yWindow="-120" windowWidth="29040" windowHeight="15840" tabRatio="781" activeTab="8" xr2:uid="{00000000-000D-0000-FFFF-FFFF00000000}"/>
  </bookViews>
  <sheets>
    <sheet name="Index" sheetId="75" r:id="rId1"/>
    <sheet name="12M 2021_BS" sheetId="67" r:id="rId2"/>
    <sheet name="12M 2021_Con P&amp;L" sheetId="68" r:id="rId3"/>
    <sheet name="12M 2021_P&amp;L by BU" sheetId="79" r:id="rId4"/>
    <sheet name="4Q 2021_P&amp;L by BU" sheetId="83" r:id="rId5"/>
    <sheet name="Quarterly standalone" sheetId="76" r:id="rId6"/>
    <sheet name="Prem &amp; Attr. Result by Country" sheetId="77" r:id="rId7"/>
    <sheet name="Regional Data by Segments" sheetId="80" r:id="rId8"/>
    <sheet name="Consensus vs Current" sheetId="82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localSheetId="7" hidden="1">{"'transportes'!$A$3:$K$28"}</definedName>
    <definedName name="AHORRO" hidden="1">{"'transportes'!$A$3:$K$28"}</definedName>
    <definedName name="_xlnm.Print_Area" localSheetId="1">'12M 2021_BS'!$B$1:$XFD$76</definedName>
    <definedName name="_xlnm.Print_Area" localSheetId="2">'12M 2021_Con P&amp;L'!$B$1:$XFD$70</definedName>
    <definedName name="_xlnm.Print_Area" localSheetId="3">'12M 2021_P&amp;L by BU'!$B$1:$W$41</definedName>
    <definedName name="_xlnm.Print_Area" localSheetId="4">'4Q 2021_P&amp;L by BU'!$B$1:$W$35</definedName>
    <definedName name="_xlnm.Print_Area" localSheetId="8">'Consensus vs Current'!$A$1:$N$28</definedName>
    <definedName name="_xlnm.Print_Area" localSheetId="6">'Prem &amp; Attr. Result by Country'!$B$1:$Y$84</definedName>
    <definedName name="_xlnm.Print_Area" localSheetId="5">'Quarterly standalone'!$B$1:$N$84</definedName>
    <definedName name="_xlnm.Print_Area" localSheetId="7">'Regional Data by Segments'!$B$2:$N$51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3" hidden="1">{"'transportes'!$A$3:$K$28"}</definedName>
    <definedName name="ee" localSheetId="4" hidden="1">{"'transportes'!$A$3:$K$28"}</definedName>
    <definedName name="ee" localSheetId="8" hidden="1">{"'transportes'!$A$3:$K$28"}</definedName>
    <definedName name="ee" localSheetId="5" hidden="1">{"'transportes'!$A$3:$K$28"}</definedName>
    <definedName name="ee" localSheetId="7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localSheetId="7" hidden="1">{"'transportes'!$A$3:$K$28"}</definedName>
    <definedName name="ff" hidden="1">{"'transportes'!$A$3:$K$28"}</definedName>
    <definedName name="FG" localSheetId="3" hidden="1">{"'transportes'!$A$3:$K$28"}</definedName>
    <definedName name="FG" localSheetId="4" hidden="1">{"'transportes'!$A$3:$K$28"}</definedName>
    <definedName name="FG" localSheetId="8" hidden="1">{"'transportes'!$A$3:$K$28"}</definedName>
    <definedName name="FG" localSheetId="5" hidden="1">{"'transportes'!$A$3:$K$28"}</definedName>
    <definedName name="FG" localSheetId="7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localSheetId="7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3" hidden="1">{"'transportes'!$A$3:$K$28"}</definedName>
    <definedName name="LATAM" localSheetId="4" hidden="1">{"'transportes'!$A$3:$K$28"}</definedName>
    <definedName name="LATAM" localSheetId="8" hidden="1">{"'transportes'!$A$3:$K$28"}</definedName>
    <definedName name="LATAM" localSheetId="5" hidden="1">{"'transportes'!$A$3:$K$28"}</definedName>
    <definedName name="LATAM" localSheetId="7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localSheetId="7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3" hidden="1">{"'transportes'!$A$3:$K$28"}</definedName>
    <definedName name="xx" localSheetId="4" hidden="1">{"'transportes'!$A$3:$K$28"}</definedName>
    <definedName name="xx" localSheetId="8" hidden="1">{"'transportes'!$A$3:$K$28"}</definedName>
    <definedName name="xx" localSheetId="5" hidden="1">{"'transportes'!$A$3:$K$28"}</definedName>
    <definedName name="xx" localSheetId="7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83" l="1"/>
  <c r="F4" i="82" l="1"/>
  <c r="B2" i="80" l="1"/>
  <c r="B2" i="79" l="1"/>
  <c r="B2" i="77"/>
  <c r="B2" i="68"/>
  <c r="B2" i="67"/>
  <c r="B2" i="76"/>
</calcChain>
</file>

<file path=xl/sharedStrings.xml><?xml version="1.0" encoding="utf-8"?>
<sst xmlns="http://schemas.openxmlformats.org/spreadsheetml/2006/main" count="656" uniqueCount="252">
  <si>
    <t>IBERIA</t>
  </si>
  <si>
    <t>MAPFRE ASISTENCIA</t>
  </si>
  <si>
    <t>Non-controlling interests</t>
  </si>
  <si>
    <t>Net result</t>
  </si>
  <si>
    <t>Combined ratio</t>
  </si>
  <si>
    <t>Expense ratio</t>
  </si>
  <si>
    <t>Loss ratio</t>
  </si>
  <si>
    <t>NORTH AMERICA</t>
  </si>
  <si>
    <t>BRAZIL</t>
  </si>
  <si>
    <t>LATAM NORTH</t>
  </si>
  <si>
    <t>LATAM SOUTH</t>
  </si>
  <si>
    <t>TOTAL ASSETS</t>
  </si>
  <si>
    <t>II. Financial investments</t>
  </si>
  <si>
    <t>III. Tax receivables</t>
  </si>
  <si>
    <t>A) INTANGIBLE ASSETS</t>
  </si>
  <si>
    <t>I. Goodwill</t>
  </si>
  <si>
    <t>II. Other intangible assets</t>
  </si>
  <si>
    <t>B) PROPERTY, PLANT AND EQUIPMENT</t>
  </si>
  <si>
    <t>II. Other property, plant and equipment</t>
  </si>
  <si>
    <t>C) INVESTMENTS</t>
  </si>
  <si>
    <t>III. Investments recorded by applying the equity method</t>
  </si>
  <si>
    <t>IV. Deposits established for accepted reinsurance</t>
  </si>
  <si>
    <t>V. Other investments</t>
  </si>
  <si>
    <t>D) INVESTMENTS ON BEHALF OF LIFE INSURANCE POLICYHOLDERS BEARING THE INVESTMENT RISK</t>
  </si>
  <si>
    <t>E) INVENTORIES</t>
  </si>
  <si>
    <t>F) PARTICIPATION OF REINSURANCE IN TECHNICAL PROVISIONS</t>
  </si>
  <si>
    <t>G) DEFERRED TAX ASSETS</t>
  </si>
  <si>
    <t>H) RECEIVABLES</t>
  </si>
  <si>
    <t>I. Receivables on direct insurance and co-insurance operations</t>
  </si>
  <si>
    <t>II. Receivables on reinsurance operations</t>
  </si>
  <si>
    <t>IV. Corporate and other receivables</t>
  </si>
  <si>
    <t>V. Shareholders, called capital</t>
  </si>
  <si>
    <t>I) CASH</t>
  </si>
  <si>
    <t>J) ACCRUAL ADJUSTMENTS</t>
  </si>
  <si>
    <t>K) OTHER ASSETS</t>
  </si>
  <si>
    <t>L) NON-CURRENT ASSETS HELD FOR SALE AND FROM DISCONTINUED OPERATIONS</t>
  </si>
  <si>
    <t xml:space="preserve"> 1. Tax on profits receivable</t>
  </si>
  <si>
    <t xml:space="preserve"> 2. Other tax receivables</t>
  </si>
  <si>
    <t xml:space="preserve"> 3. Trading portfolio</t>
  </si>
  <si>
    <t xml:space="preserve"> 2. Available-for-sale portfolio</t>
  </si>
  <si>
    <t xml:space="preserve"> 1. Held-to-maturity portfolio</t>
  </si>
  <si>
    <t>VI. Tax liabilities</t>
  </si>
  <si>
    <t>TOTAL LIABILITIES AND EQUITY</t>
  </si>
  <si>
    <t>A) EQUITY</t>
  </si>
  <si>
    <t>I. Paid-up capital</t>
  </si>
  <si>
    <t>II. Share premium</t>
  </si>
  <si>
    <t>III. Reserves</t>
  </si>
  <si>
    <t>IV. Interim dividend</t>
  </si>
  <si>
    <t>V. Treasury Stock</t>
  </si>
  <si>
    <t>VI. Result attributable to controlling company</t>
  </si>
  <si>
    <t>VII. Other equity instruments</t>
  </si>
  <si>
    <t>VIII. Valuation change adjustments</t>
  </si>
  <si>
    <t>IX. Currency conversion differences</t>
  </si>
  <si>
    <t>Equity attributable to the controlling company’s shareholders</t>
  </si>
  <si>
    <t>B) SUBORDINATED LIABILITIES</t>
  </si>
  <si>
    <t>C) TECHNICAL PROVISIONS</t>
  </si>
  <si>
    <t>I. Provisions for unearned premiums and unexpired risks</t>
  </si>
  <si>
    <t>II. Provisions for life insurance</t>
  </si>
  <si>
    <t>III. Provision for outstanding claims</t>
  </si>
  <si>
    <t>IV. Other technical provisions</t>
  </si>
  <si>
    <t>D) TECHNICAL PROVISIONS FOR LIFE INSURANCE WHERE POLICYHOLDERS BEAR THE INVESTMENT RISK</t>
  </si>
  <si>
    <t>E) PROVISIONS FOR RISKS AND EXPENSES</t>
  </si>
  <si>
    <t>F) DEPOSITS RECEIVED ON CEDED AND RETROCEDED REINSURANCE</t>
  </si>
  <si>
    <t>G) DEFERRED TAX LIABILITIES</t>
  </si>
  <si>
    <t>H) DEBT</t>
  </si>
  <si>
    <t>I. Issue of debentures and other negotiable securities</t>
  </si>
  <si>
    <t>II. Due to credit institutions</t>
  </si>
  <si>
    <t>III. Other financial liabilities</t>
  </si>
  <si>
    <t>IV. Due on direct insurance and co-insurance operations</t>
  </si>
  <si>
    <t>V. Due on reinsurance operations</t>
  </si>
  <si>
    <t>1. Tax on profits to be paid</t>
  </si>
  <si>
    <t>2. Other tax liabilities</t>
  </si>
  <si>
    <t>VII. Other debts</t>
  </si>
  <si>
    <t>I) ACCRUAL ADJUSTMENTS</t>
  </si>
  <si>
    <t>J) LIABILITIES LINKED TO NON-CURRENT ASSETS HELD FOR SALE AND FROM DISCONTINUED OPERATIONS</t>
  </si>
  <si>
    <t>I. REVENUE FROM INSURANCE BUSINESS</t>
  </si>
  <si>
    <t>II. INSURANCE BUSINESS EXPENSES</t>
  </si>
  <si>
    <t>III. OTHER ACTIVITIES</t>
  </si>
  <si>
    <t>TOTAL REVENUE FROM INSURANCE BUSINESS</t>
  </si>
  <si>
    <t>TOTAL EXPENSES FROM INSURANCE BUSINESS</t>
  </si>
  <si>
    <t>RESULT FROM THE INSURANCE BUSINESS</t>
  </si>
  <si>
    <t xml:space="preserve">  a) Written premiums, direct insurance</t>
  </si>
  <si>
    <t xml:space="preserve">  b) Premiums from accepted reinsurance</t>
  </si>
  <si>
    <t xml:space="preserve">  c) Premiums from ceded reinsurance</t>
  </si>
  <si>
    <t xml:space="preserve">  d) Variations in provisions for unearned premiums and unexpired risks</t>
  </si>
  <si>
    <t xml:space="preserve">    Direct insurance</t>
  </si>
  <si>
    <t xml:space="preserve">    Accepted reinsurance</t>
  </si>
  <si>
    <t xml:space="preserve">    Ceded reinsurance</t>
  </si>
  <si>
    <t xml:space="preserve"> 2. Share in profits from equity-accounted companies</t>
  </si>
  <si>
    <t xml:space="preserve"> 3. Revenue from investments</t>
  </si>
  <si>
    <t xml:space="preserve">  a) From operations</t>
  </si>
  <si>
    <t xml:space="preserve">  b) From equity</t>
  </si>
  <si>
    <t xml:space="preserve"> 5. Other technical revenue</t>
  </si>
  <si>
    <t xml:space="preserve"> 6. Other non-technical revenue</t>
  </si>
  <si>
    <t xml:space="preserve"> 7. Positive foreign exchange differences</t>
  </si>
  <si>
    <t xml:space="preserve"> 8. Reversal of the asset impairment provision</t>
  </si>
  <si>
    <t xml:space="preserve"> 1. Incurred claims for the year, net</t>
  </si>
  <si>
    <t xml:space="preserve">  a) Claims paid and variation in provision for claims, net</t>
  </si>
  <si>
    <t xml:space="preserve">   Direct insurance</t>
  </si>
  <si>
    <t xml:space="preserve">   Accepted reinsurance</t>
  </si>
  <si>
    <t xml:space="preserve">   Ceded reinsurance</t>
  </si>
  <si>
    <t xml:space="preserve">  b) Claims-related expenses</t>
  </si>
  <si>
    <t xml:space="preserve"> 2. Variation in other technical provisions, net</t>
  </si>
  <si>
    <t xml:space="preserve"> 3. Profit sharing and returned premiums</t>
  </si>
  <si>
    <t xml:space="preserve"> 4. Net operating expenses</t>
  </si>
  <si>
    <t xml:space="preserve">  a) Acquisition expenses</t>
  </si>
  <si>
    <t xml:space="preserve">  b) Administration expenses</t>
  </si>
  <si>
    <t xml:space="preserve">  c) Commissions and participation in reinsurance</t>
  </si>
  <si>
    <t xml:space="preserve"> 5. Share in losses from equity-accounted companies</t>
  </si>
  <si>
    <t xml:space="preserve">  b) From equity and financial accounts</t>
  </si>
  <si>
    <t xml:space="preserve"> 8. Other technical expenses</t>
  </si>
  <si>
    <t xml:space="preserve"> 9. Other non-technical expenses</t>
  </si>
  <si>
    <t xml:space="preserve"> 10. Negative foreign exchange differences</t>
  </si>
  <si>
    <t xml:space="preserve"> 11. Allowance to the asset impairment provision</t>
  </si>
  <si>
    <t xml:space="preserve"> 1. Operating revenue</t>
  </si>
  <si>
    <t xml:space="preserve"> 2. Operating expenses</t>
  </si>
  <si>
    <t xml:space="preserve"> 4. Results from non-controlling interests</t>
  </si>
  <si>
    <t xml:space="preserve">  a) Share in profits from equity-accounted companies</t>
  </si>
  <si>
    <t xml:space="preserve">  b) Share in losses from equity-accounted companies</t>
  </si>
  <si>
    <t xml:space="preserve"> 5. Reversal of asset impairment provision</t>
  </si>
  <si>
    <t>RESULT FROM OTHER ACTIVITIES</t>
  </si>
  <si>
    <t>IV. RESULT ON RESTATEMENT OF FINANCIAL ACCOUNTS</t>
  </si>
  <si>
    <t>V. RESULT BEFORE TAXES FROM ONGOING OPERATIONS</t>
  </si>
  <si>
    <t>VII. RESULT AFTER TAX FROM ONGOING OPERATIONS</t>
  </si>
  <si>
    <t>VIII. RESULT AFTER TAX FROM DISCONTINUED OPERATIONS</t>
  </si>
  <si>
    <t>IX. RESULT FOR THE FINANCIAL YEAR</t>
  </si>
  <si>
    <t xml:space="preserve"> 6. Allowance to the asset impairment provision</t>
  </si>
  <si>
    <t xml:space="preserve"> 7. Result from the disposal of non-current assets classified as held for sale, not included in discontinued operations</t>
  </si>
  <si>
    <t xml:space="preserve">  b) Financial expenses</t>
  </si>
  <si>
    <t xml:space="preserve"> 1. Attributable to non-controlling interests</t>
  </si>
  <si>
    <t xml:space="preserve"> 2. Attributable to the controlling company</t>
  </si>
  <si>
    <t xml:space="preserve">  a) Financial income</t>
  </si>
  <si>
    <t xml:space="preserve"> 3. Net financial income</t>
  </si>
  <si>
    <t xml:space="preserve">Consolidated Balance Sheet </t>
  </si>
  <si>
    <t>Consolidated Profit &amp; Loss</t>
  </si>
  <si>
    <t>Profit &amp; Loss by Business Unit</t>
  </si>
  <si>
    <t>--</t>
  </si>
  <si>
    <t>Period</t>
  </si>
  <si>
    <t>Consolidated figures</t>
  </si>
  <si>
    <t>Written and accepted premiums - Total</t>
  </si>
  <si>
    <t>Written and accepted premiums - Non-Life</t>
  </si>
  <si>
    <t>Written and accepted premiums - Life</t>
  </si>
  <si>
    <t>Figures by business unit</t>
  </si>
  <si>
    <t>Holdings and consolidation adjustments</t>
  </si>
  <si>
    <t>Quarterly standalone figures</t>
  </si>
  <si>
    <t xml:space="preserve"> 4. Unrealized gains on investments on behalf of life insurance policyholders bearing the investment risk</t>
  </si>
  <si>
    <t xml:space="preserve"> 7. Unrealized losses on investments on behalf of life insurance policyholders bearing the investment risk</t>
  </si>
  <si>
    <t>VI. TAX ON PROFITS FROM ONGOING OPERATIONS</t>
  </si>
  <si>
    <t>I. Real estate for own use</t>
  </si>
  <si>
    <t>I. Real estate investments</t>
  </si>
  <si>
    <t>Total consolidated revenue</t>
  </si>
  <si>
    <t>EURASIA</t>
  </si>
  <si>
    <t>Premiums and attributable result by Country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</si>
  <si>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</si>
  <si>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</si>
  <si>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</si>
  <si>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</si>
  <si>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</si>
  <si>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</si>
  <si>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</si>
  <si>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</si>
  <si>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Premiums by country</t>
  </si>
  <si>
    <t>Spain</t>
  </si>
  <si>
    <t>Mexico</t>
  </si>
  <si>
    <t>Panama</t>
  </si>
  <si>
    <t>Dominican Rep.</t>
  </si>
  <si>
    <t>Peru</t>
  </si>
  <si>
    <t>United States</t>
  </si>
  <si>
    <t>Turkey</t>
  </si>
  <si>
    <t>Italy</t>
  </si>
  <si>
    <t>Germany</t>
  </si>
  <si>
    <t>Phillipines</t>
  </si>
  <si>
    <t>Attributable result</t>
  </si>
  <si>
    <t>Accumulated figures</t>
  </si>
  <si>
    <t>March</t>
  </si>
  <si>
    <t>June</t>
  </si>
  <si>
    <t>September</t>
  </si>
  <si>
    <t>December</t>
  </si>
  <si>
    <t>CONS. ADJUST. &amp; CORPORATE AREAS</t>
  </si>
  <si>
    <t>TOTAL</t>
  </si>
  <si>
    <t>Gross written and accepted premiums</t>
  </si>
  <si>
    <t>Net premiums earned</t>
  </si>
  <si>
    <t>Net claims incurred and variation in other technical provisions</t>
  </si>
  <si>
    <t>Net operating expenses</t>
  </si>
  <si>
    <t>Other technical revenue and expenses</t>
  </si>
  <si>
    <t>Technical result</t>
  </si>
  <si>
    <t>Net financial income</t>
  </si>
  <si>
    <t>Other non-technical revenue and expenses</t>
  </si>
  <si>
    <t>Result of Non-Life business</t>
  </si>
  <si>
    <t>Financial result and other non-technical revenue</t>
  </si>
  <si>
    <t>Result of Life business</t>
  </si>
  <si>
    <t>Result from other business activities</t>
  </si>
  <si>
    <t>Hyperinflation adjustments</t>
  </si>
  <si>
    <t>Result before tax</t>
  </si>
  <si>
    <t>Tax on profits</t>
  </si>
  <si>
    <t>Result from discontinued operations</t>
  </si>
  <si>
    <t>Investments, real estate and cash</t>
  </si>
  <si>
    <t>Technical reserves</t>
  </si>
  <si>
    <t>Shareholders' equity</t>
  </si>
  <si>
    <t>ROE</t>
  </si>
  <si>
    <t>MAPFRE RE*</t>
  </si>
  <si>
    <t xml:space="preserve"> 1. Premiums earned, net</t>
  </si>
  <si>
    <t xml:space="preserve"> 6. Investment expenses</t>
  </si>
  <si>
    <t>Attributable net result</t>
  </si>
  <si>
    <t>MAPFRE RE</t>
  </si>
  <si>
    <t>Guatemala</t>
  </si>
  <si>
    <t>Uruguay</t>
  </si>
  <si>
    <t>Paraguay</t>
  </si>
  <si>
    <t xml:space="preserve"> Δ %    </t>
  </si>
  <si>
    <t>Regional Data by Segments</t>
  </si>
  <si>
    <t>Premiums</t>
  </si>
  <si>
    <t>LIFE</t>
  </si>
  <si>
    <t>LIFE PROTECTION</t>
  </si>
  <si>
    <t>LIFE SAVINGS</t>
  </si>
  <si>
    <t>AUTO</t>
  </si>
  <si>
    <t>GENERAL P&amp;C</t>
  </si>
  <si>
    <t>HEALTH &amp; ACCIDENT</t>
  </si>
  <si>
    <t>DECEMBER 2020</t>
  </si>
  <si>
    <t xml:space="preserve">∆ </t>
  </si>
  <si>
    <t xml:space="preserve">% </t>
  </si>
  <si>
    <t>ASISTENCIA</t>
  </si>
  <si>
    <t>Consensus vs Actual</t>
  </si>
  <si>
    <t>Var a/a</t>
  </si>
  <si>
    <t>3M</t>
  </si>
  <si>
    <t>6M</t>
  </si>
  <si>
    <t>9M</t>
  </si>
  <si>
    <t>12M</t>
  </si>
  <si>
    <t>Figures in million euros</t>
  </si>
  <si>
    <t>Profit &amp; Loss by Business Unit 
Quarterly</t>
  </si>
  <si>
    <t>Consensus</t>
  </si>
  <si>
    <t>nº estimations</t>
  </si>
  <si>
    <t>Million euros</t>
  </si>
  <si>
    <t>Breakdown by Business unit</t>
  </si>
  <si>
    <t>Non-Life Business</t>
  </si>
  <si>
    <t>Financial result and other non-technical income</t>
  </si>
  <si>
    <t>Non Life Combined ratio</t>
  </si>
  <si>
    <t>Life Business</t>
  </si>
  <si>
    <t xml:space="preserve">MAPFRE RE </t>
  </si>
  <si>
    <t>Result attributable to the controlling Company</t>
  </si>
  <si>
    <t>Other companies and consolidation adjustments</t>
  </si>
  <si>
    <t>Var Current vs Consensus</t>
  </si>
  <si>
    <t>12M 2021</t>
  </si>
  <si>
    <t>DECEMBER 2021</t>
  </si>
  <si>
    <t>4Q
2020</t>
  </si>
  <si>
    <t>4Q
2021</t>
  </si>
  <si>
    <t>Δ Annual
12M
2021/2020</t>
  </si>
  <si>
    <t>Δ Annual
Sep. - Dec.
2021/2020</t>
  </si>
  <si>
    <t>Jan.- Mar.</t>
  </si>
  <si>
    <t>Apr.- Jun.</t>
  </si>
  <si>
    <t>Jul.- Sep.</t>
  </si>
  <si>
    <t>Sep.- Dec.</t>
  </si>
  <si>
    <t>Q4'21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</si>
</sst>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  <numFmt numFmtId="186" formatCode="0.0\ \p\.\p\.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2"/>
      <color rgb="FFFF0000"/>
      <name val="Trebuchet MS"/>
      <family val="2"/>
    </font>
    <font>
      <sz val="13"/>
      <color rgb="FFED002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Trebuchet MS"/>
      <family val="2"/>
    </font>
    <font>
      <b/>
      <sz val="10"/>
      <color rgb="FFFF0000"/>
      <name val="Trebuchet MS"/>
      <family val="2"/>
    </font>
    <font>
      <b/>
      <sz val="12"/>
      <color rgb="FFED002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8"/>
      <color indexed="10"/>
      <name val="Trebuchet MS"/>
      <family val="2"/>
    </font>
    <font>
      <sz val="10"/>
      <color rgb="FFED0022"/>
      <name val="Trebuchet MS"/>
      <family val="2"/>
    </font>
    <font>
      <b/>
      <sz val="10"/>
      <color rgb="FFED0022"/>
      <name val="Trebuchet MS"/>
      <family val="2"/>
    </font>
    <font>
      <sz val="10"/>
      <color rgb="FF3E4A52"/>
      <name val="Trebuchet MS"/>
      <family val="2"/>
    </font>
    <font>
      <b/>
      <sz val="10"/>
      <color rgb="FF3E4A52"/>
      <name val="Trebuchet MS"/>
      <family val="2"/>
    </font>
    <font>
      <sz val="9"/>
      <color rgb="FFED0022"/>
      <name val="Trebuchet MS"/>
      <family val="2"/>
    </font>
    <font>
      <sz val="12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607380"/>
      </right>
      <top style="hair">
        <color auto="1"/>
      </top>
      <bottom style="hair">
        <color auto="1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25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1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2" applyNumberFormat="0" applyAlignment="0" applyProtection="0"/>
    <xf numFmtId="166" fontId="29" fillId="51" borderId="12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3" applyNumberFormat="0" applyAlignment="0" applyProtection="0"/>
    <xf numFmtId="166" fontId="31" fillId="52" borderId="1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49" fontId="50" fillId="0" borderId="0">
      <alignment horizontal="centerContinuous"/>
    </xf>
    <xf numFmtId="0" fontId="51" fillId="0" borderId="16" applyNumberFormat="0" applyFill="0" applyAlignment="0" applyProtection="0"/>
    <xf numFmtId="166" fontId="52" fillId="0" borderId="16" applyNumberFormat="0" applyFill="0" applyAlignment="0" applyProtection="0"/>
    <xf numFmtId="0" fontId="53" fillId="0" borderId="17" applyNumberFormat="0" applyFill="0" applyAlignment="0" applyProtection="0"/>
    <xf numFmtId="166" fontId="54" fillId="0" borderId="17" applyNumberFormat="0" applyFill="0" applyAlignment="0" applyProtection="0"/>
    <xf numFmtId="0" fontId="55" fillId="0" borderId="18" applyNumberFormat="0" applyFill="0" applyAlignment="0" applyProtection="0"/>
    <xf numFmtId="166" fontId="56" fillId="0" borderId="18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19">
      <alignment horizontal="center"/>
    </xf>
    <xf numFmtId="0" fontId="57" fillId="0" borderId="0">
      <alignment horizontal="center"/>
    </xf>
    <xf numFmtId="177" fontId="22" fillId="0" borderId="20">
      <alignment horizontal="center"/>
    </xf>
    <xf numFmtId="177" fontId="22" fillId="0" borderId="2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2" applyNumberFormat="0" applyAlignment="0" applyProtection="0"/>
    <xf numFmtId="10" fontId="49" fillId="54" borderId="21" applyNumberFormat="0" applyBorder="0" applyAlignment="0" applyProtection="0"/>
    <xf numFmtId="10" fontId="49" fillId="54" borderId="21" applyNumberFormat="0" applyBorder="0" applyAlignment="0" applyProtection="0"/>
    <xf numFmtId="166" fontId="60" fillId="38" borderId="12" applyNumberFormat="0" applyAlignment="0" applyProtection="0"/>
    <xf numFmtId="0" fontId="61" fillId="0" borderId="22" applyNumberFormat="0" applyFill="0" applyAlignment="0" applyProtection="0"/>
    <xf numFmtId="166" fontId="62" fillId="0" borderId="22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3" applyNumberFormat="0" applyFont="0" applyAlignment="0" applyProtection="0"/>
    <xf numFmtId="166" fontId="17" fillId="56" borderId="23" applyNumberFormat="0" applyFont="0" applyAlignment="0" applyProtection="0"/>
    <xf numFmtId="181" fontId="17" fillId="0" borderId="0" applyFont="0" applyFill="0" applyBorder="0" applyAlignment="0" applyProtection="0"/>
    <xf numFmtId="0" fontId="69" fillId="51" borderId="24" applyNumberFormat="0" applyAlignment="0" applyProtection="0"/>
    <xf numFmtId="166" fontId="70" fillId="51" borderId="24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19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5" applyNumberFormat="0" applyFont="0" applyAlignment="0">
      <alignment horizontal="center"/>
    </xf>
    <xf numFmtId="0" fontId="73" fillId="1" borderId="15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5" applyFill="0" applyBorder="0" applyProtection="0">
      <alignment horizontal="left" vertical="top"/>
    </xf>
    <xf numFmtId="166" fontId="49" fillId="0" borderId="25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89" fillId="0" borderId="0" applyNumberFormat="0" applyFill="0" applyBorder="0" applyAlignment="0" applyProtection="0"/>
    <xf numFmtId="3" fontId="90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31">
      <alignment horizontal="left" vertical="center"/>
    </xf>
    <xf numFmtId="10" fontId="49" fillId="54" borderId="37" applyNumberFormat="0" applyBorder="0" applyAlignment="0" applyProtection="0"/>
    <xf numFmtId="0" fontId="17" fillId="0" borderId="0"/>
    <xf numFmtId="0" fontId="73" fillId="1" borderId="31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33">
    <xf numFmtId="0" fontId="0" fillId="0" borderId="0" xfId="0"/>
    <xf numFmtId="166" fontId="88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86" fillId="58" borderId="0" xfId="900" applyFont="1" applyFill="1"/>
    <xf numFmtId="166" fontId="87" fillId="0" borderId="27" xfId="674" quotePrefix="1" applyNumberFormat="1" applyFont="1" applyBorder="1" applyAlignment="1">
      <alignment horizontal="left" vertical="center" wrapText="1" readingOrder="1"/>
    </xf>
    <xf numFmtId="166" fontId="87" fillId="0" borderId="28" xfId="674" quotePrefix="1" applyNumberFormat="1" applyFont="1" applyBorder="1" applyAlignment="1">
      <alignment horizontal="center" vertical="center" wrapText="1" readingOrder="1"/>
    </xf>
    <xf numFmtId="166" fontId="84" fillId="0" borderId="32" xfId="674" applyFont="1" applyBorder="1" applyAlignment="1">
      <alignment horizontal="left" vertical="center" wrapText="1" indent="1" readingOrder="1"/>
    </xf>
    <xf numFmtId="167" fontId="84" fillId="0" borderId="35" xfId="674" applyNumberFormat="1" applyFont="1" applyBorder="1" applyAlignment="1">
      <alignment horizontal="center" vertical="center" readingOrder="1"/>
    </xf>
    <xf numFmtId="167" fontId="84" fillId="0" borderId="32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34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0" xfId="674" applyFont="1" applyBorder="1" applyAlignment="1">
      <alignment horizontal="left" vertical="center" wrapText="1" indent="1" readingOrder="1"/>
    </xf>
    <xf numFmtId="167" fontId="85" fillId="0" borderId="36" xfId="674" applyNumberFormat="1" applyFont="1" applyBorder="1" applyAlignment="1">
      <alignment horizontal="center" vertical="center" readingOrder="1"/>
    </xf>
    <xf numFmtId="167" fontId="85" fillId="0" borderId="30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34" xfId="674" applyNumberFormat="1" applyFont="1" applyBorder="1" applyAlignment="1">
      <alignment horizontal="center" vertical="center" readingOrder="1"/>
    </xf>
    <xf numFmtId="166" fontId="84" fillId="0" borderId="29" xfId="674" applyFont="1" applyBorder="1" applyAlignment="1">
      <alignment horizontal="left" vertical="center" wrapText="1" indent="1" readingOrder="1"/>
    </xf>
    <xf numFmtId="167" fontId="84" fillId="0" borderId="33" xfId="674" applyNumberFormat="1" applyFont="1" applyBorder="1" applyAlignment="1">
      <alignment horizontal="center" vertical="center" readingOrder="1"/>
    </xf>
    <xf numFmtId="167" fontId="84" fillId="0" borderId="29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32" xfId="674" applyFont="1" applyBorder="1" applyAlignment="1">
      <alignment horizontal="center" vertical="center" wrapText="1" readingOrder="1"/>
    </xf>
    <xf numFmtId="166" fontId="85" fillId="0" borderId="30" xfId="674" applyFont="1" applyBorder="1" applyAlignment="1">
      <alignment horizontal="left" vertical="center" wrapText="1" indent="3" readingOrder="1"/>
    </xf>
    <xf numFmtId="166" fontId="88" fillId="0" borderId="28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93" fillId="58" borderId="0" xfId="0" applyFont="1" applyFill="1" applyAlignment="1">
      <alignment horizontal="center"/>
    </xf>
    <xf numFmtId="0" fontId="17" fillId="0" borderId="0" xfId="0" applyFont="1" applyFill="1" applyBorder="1" applyAlignment="1"/>
    <xf numFmtId="166" fontId="96" fillId="0" borderId="0" xfId="1" applyFont="1" applyFill="1"/>
    <xf numFmtId="166" fontId="96" fillId="0" borderId="0" xfId="1" applyFont="1" applyFill="1" applyBorder="1"/>
    <xf numFmtId="166" fontId="97" fillId="0" borderId="0" xfId="1" applyFont="1" applyFill="1"/>
    <xf numFmtId="0" fontId="0" fillId="58" borderId="0" xfId="0" applyFill="1" applyBorder="1"/>
    <xf numFmtId="0" fontId="95" fillId="58" borderId="0" xfId="0" applyFont="1" applyFill="1" applyBorder="1" applyAlignment="1">
      <alignment vertical="center"/>
    </xf>
    <xf numFmtId="0" fontId="13" fillId="58" borderId="0" xfId="0" applyFont="1" applyFill="1" applyBorder="1"/>
    <xf numFmtId="166" fontId="99" fillId="0" borderId="38" xfId="674" quotePrefix="1" applyNumberFormat="1" applyFont="1" applyBorder="1" applyAlignment="1">
      <alignment horizontal="left" vertical="center" wrapText="1" indent="1" readingOrder="1"/>
    </xf>
    <xf numFmtId="0" fontId="100" fillId="59" borderId="0" xfId="0" applyFont="1" applyFill="1" applyBorder="1" applyAlignment="1">
      <alignment horizontal="center" vertical="center"/>
    </xf>
    <xf numFmtId="183" fontId="96" fillId="0" borderId="0" xfId="674" applyNumberFormat="1" applyFont="1" applyFill="1" applyBorder="1" applyAlignment="1">
      <alignment horizontal="center" vertical="center" wrapText="1" readingOrder="1"/>
    </xf>
    <xf numFmtId="0" fontId="103" fillId="0" borderId="0" xfId="0" applyFont="1" applyFill="1" applyBorder="1"/>
    <xf numFmtId="0" fontId="104" fillId="0" borderId="0" xfId="900" applyFont="1"/>
    <xf numFmtId="166" fontId="106" fillId="0" borderId="42" xfId="918" applyFont="1" applyBorder="1" applyAlignment="1">
      <alignment horizontal="left" wrapText="1" indent="1" readingOrder="1"/>
    </xf>
    <xf numFmtId="0" fontId="107" fillId="0" borderId="44" xfId="900" applyFont="1" applyBorder="1" applyAlignment="1">
      <alignment horizontal="left" vertical="center" wrapText="1" indent="1" readingOrder="1"/>
    </xf>
    <xf numFmtId="167" fontId="107" fillId="0" borderId="45" xfId="1" applyNumberFormat="1" applyFont="1" applyBorder="1" applyAlignment="1">
      <alignment horizontal="right" vertical="center" wrapText="1" indent="1" readingOrder="1"/>
    </xf>
    <xf numFmtId="0" fontId="107" fillId="0" borderId="46" xfId="900" applyFont="1" applyBorder="1" applyAlignment="1">
      <alignment horizontal="left" vertical="center" wrapText="1" indent="1" readingOrder="1"/>
    </xf>
    <xf numFmtId="167" fontId="107" fillId="0" borderId="47" xfId="1" applyNumberFormat="1" applyFont="1" applyBorder="1" applyAlignment="1">
      <alignment horizontal="right" vertical="center" wrapText="1" indent="1" readingOrder="1"/>
    </xf>
    <xf numFmtId="0" fontId="108" fillId="0" borderId="46" xfId="900" applyFont="1" applyBorder="1" applyAlignment="1">
      <alignment horizontal="left" vertical="center" wrapText="1" indent="1" readingOrder="1"/>
    </xf>
    <xf numFmtId="167" fontId="108" fillId="0" borderId="47" xfId="1" applyNumberFormat="1" applyFont="1" applyBorder="1" applyAlignment="1">
      <alignment horizontal="right" vertical="center" wrapText="1" indent="1" readingOrder="1"/>
    </xf>
    <xf numFmtId="0" fontId="107" fillId="0" borderId="48" xfId="900" applyFont="1" applyBorder="1" applyAlignment="1">
      <alignment horizontal="left" vertical="center" wrapText="1" indent="1" readingOrder="1"/>
    </xf>
    <xf numFmtId="167" fontId="107" fillId="0" borderId="49" xfId="1" applyNumberFormat="1" applyFont="1" applyBorder="1" applyAlignment="1">
      <alignment horizontal="right" vertical="center" wrapText="1" indent="1" readingOrder="1"/>
    </xf>
    <xf numFmtId="166" fontId="108" fillId="60" borderId="50" xfId="918" applyFont="1" applyFill="1" applyBorder="1" applyAlignment="1">
      <alignment horizontal="left" vertical="center" wrapText="1" indent="1" readingOrder="1"/>
    </xf>
    <xf numFmtId="167" fontId="108" fillId="60" borderId="51" xfId="918" applyNumberFormat="1" applyFont="1" applyFill="1" applyBorder="1" applyAlignment="1">
      <alignment horizontal="right" vertical="center" wrapText="1" indent="1" readingOrder="1"/>
    </xf>
    <xf numFmtId="0" fontId="107" fillId="0" borderId="52" xfId="900" applyFont="1" applyBorder="1" applyAlignment="1">
      <alignment horizontal="left" vertical="center" wrapText="1" indent="1" readingOrder="1"/>
    </xf>
    <xf numFmtId="167" fontId="107" fillId="0" borderId="53" xfId="1" applyNumberFormat="1" applyFont="1" applyBorder="1" applyAlignment="1">
      <alignment horizontal="right" vertical="center" wrapText="1" indent="1" readingOrder="1"/>
    </xf>
    <xf numFmtId="0" fontId="108" fillId="0" borderId="48" xfId="900" applyFont="1" applyBorder="1" applyAlignment="1">
      <alignment horizontal="left" vertical="center" wrapText="1" indent="1" readingOrder="1"/>
    </xf>
    <xf numFmtId="167" fontId="108" fillId="0" borderId="49" xfId="1" applyNumberFormat="1" applyFont="1" applyBorder="1" applyAlignment="1">
      <alignment horizontal="right" vertical="center" wrapText="1" indent="1" readingOrder="1"/>
    </xf>
    <xf numFmtId="0" fontId="107" fillId="0" borderId="0" xfId="900" applyFont="1" applyBorder="1" applyAlignment="1">
      <alignment horizontal="left" vertical="center" wrapText="1" indent="1" readingOrder="1"/>
    </xf>
    <xf numFmtId="168" fontId="107" fillId="0" borderId="53" xfId="817" applyNumberFormat="1" applyFont="1" applyBorder="1" applyAlignment="1">
      <alignment horizontal="right" vertical="center" wrapText="1" indent="1" readingOrder="1"/>
    </xf>
    <xf numFmtId="168" fontId="107" fillId="0" borderId="47" xfId="817" applyNumberFormat="1" applyFont="1" applyBorder="1" applyAlignment="1">
      <alignment horizontal="right" vertical="center" wrapText="1" indent="1" readingOrder="1"/>
    </xf>
    <xf numFmtId="0" fontId="108" fillId="60" borderId="31" xfId="900" applyFont="1" applyFill="1" applyBorder="1" applyAlignment="1">
      <alignment horizontal="left" vertical="center" wrapText="1" indent="1" readingOrder="1"/>
    </xf>
    <xf numFmtId="168" fontId="108" fillId="60" borderId="54" xfId="817" applyNumberFormat="1" applyFont="1" applyFill="1" applyBorder="1" applyAlignment="1">
      <alignment horizontal="right" vertical="center" wrapText="1" indent="1" readingOrder="1"/>
    </xf>
    <xf numFmtId="0" fontId="107" fillId="0" borderId="30" xfId="900" applyFont="1" applyBorder="1" applyAlignment="1">
      <alignment horizontal="left" vertical="center" wrapText="1" indent="1" readingOrder="1"/>
    </xf>
    <xf numFmtId="168" fontId="107" fillId="0" borderId="55" xfId="817" applyNumberFormat="1" applyFont="1" applyBorder="1" applyAlignment="1">
      <alignment horizontal="right" vertical="center" wrapText="1" indent="1" readingOrder="1"/>
    </xf>
    <xf numFmtId="0" fontId="109" fillId="0" borderId="43" xfId="900" quotePrefix="1" applyFont="1" applyBorder="1" applyAlignment="1">
      <alignment horizontal="center" vertical="center" wrapText="1" readingOrder="1"/>
    </xf>
    <xf numFmtId="166" fontId="110" fillId="0" borderId="0" xfId="674" applyFont="1" applyFill="1" applyBorder="1" applyAlignment="1">
      <alignment horizontal="left" vertical="center" wrapText="1" indent="6" readingOrder="1"/>
    </xf>
    <xf numFmtId="166" fontId="110" fillId="0" borderId="0" xfId="674" applyFont="1" applyFill="1" applyBorder="1" applyAlignment="1">
      <alignment horizontal="left" vertical="center" wrapText="1" indent="9" readingOrder="1"/>
    </xf>
    <xf numFmtId="166" fontId="113" fillId="0" borderId="58" xfId="674" applyFont="1" applyFill="1" applyBorder="1" applyAlignment="1">
      <alignment horizontal="left" vertical="center" wrapText="1" indent="1" readingOrder="1"/>
    </xf>
    <xf numFmtId="183" fontId="110" fillId="0" borderId="58" xfId="674" applyNumberFormat="1" applyFont="1" applyFill="1" applyBorder="1" applyAlignment="1">
      <alignment horizontal="center" vertical="center" wrapText="1" readingOrder="1"/>
    </xf>
    <xf numFmtId="166" fontId="112" fillId="0" borderId="59" xfId="674" applyFont="1" applyFill="1" applyBorder="1" applyAlignment="1">
      <alignment horizontal="left" vertical="center" wrapText="1" indent="1" readingOrder="1"/>
    </xf>
    <xf numFmtId="183" fontId="110" fillId="0" borderId="59" xfId="674" applyNumberFormat="1" applyFont="1" applyFill="1" applyBorder="1" applyAlignment="1">
      <alignment horizontal="center" vertical="center" wrapText="1" readingOrder="1"/>
    </xf>
    <xf numFmtId="183" fontId="110" fillId="0" borderId="0" xfId="674" applyNumberFormat="1" applyFont="1" applyFill="1" applyBorder="1" applyAlignment="1">
      <alignment horizontal="center" vertical="center" wrapText="1" readingOrder="1"/>
    </xf>
    <xf numFmtId="168" fontId="110" fillId="0" borderId="0" xfId="919" applyNumberFormat="1" applyFont="1" applyFill="1" applyBorder="1" applyAlignment="1">
      <alignment horizontal="center" vertical="center" wrapText="1" readingOrder="1"/>
    </xf>
    <xf numFmtId="0" fontId="111" fillId="61" borderId="60" xfId="674" quotePrefix="1" applyNumberFormat="1" applyFont="1" applyFill="1" applyBorder="1" applyAlignment="1">
      <alignment horizontal="centerContinuous" vertical="center" readingOrder="1"/>
    </xf>
    <xf numFmtId="166" fontId="111" fillId="61" borderId="60" xfId="674" quotePrefix="1" applyNumberFormat="1" applyFont="1" applyFill="1" applyBorder="1" applyAlignment="1">
      <alignment horizontal="centerContinuous" vertical="center" wrapText="1" readingOrder="1"/>
    </xf>
    <xf numFmtId="166" fontId="111" fillId="61" borderId="60" xfId="674" applyFont="1" applyFill="1" applyBorder="1" applyAlignment="1">
      <alignment horizontal="centerContinuous" vertical="center" wrapText="1" readingOrder="1"/>
    </xf>
    <xf numFmtId="0" fontId="111" fillId="61" borderId="61" xfId="674" quotePrefix="1" applyNumberFormat="1" applyFont="1" applyFill="1" applyBorder="1" applyAlignment="1">
      <alignment horizontal="centerContinuous" vertical="center" readingOrder="1"/>
    </xf>
    <xf numFmtId="166" fontId="97" fillId="0" borderId="0" xfId="1" applyFont="1" applyFill="1" applyBorder="1"/>
    <xf numFmtId="183" fontId="110" fillId="0" borderId="40" xfId="674" applyNumberFormat="1" applyFont="1" applyFill="1" applyBorder="1" applyAlignment="1">
      <alignment horizontal="center" vertical="center" wrapText="1" readingOrder="1"/>
    </xf>
    <xf numFmtId="166" fontId="102" fillId="0" borderId="0" xfId="674" applyFont="1" applyFill="1" applyBorder="1" applyAlignment="1">
      <alignment horizontal="left" vertical="center" wrapText="1" indent="6" readingOrder="1"/>
    </xf>
    <xf numFmtId="168" fontId="96" fillId="0" borderId="0" xfId="919" applyNumberFormat="1" applyFont="1" applyFill="1" applyBorder="1" applyAlignment="1">
      <alignment horizontal="center" vertical="center" wrapText="1" readingOrder="1"/>
    </xf>
    <xf numFmtId="166" fontId="98" fillId="0" borderId="0" xfId="674" applyFont="1" applyFill="1" applyBorder="1" applyAlignment="1">
      <alignment horizontal="left" vertical="center" wrapText="1" indent="1" readingOrder="1"/>
    </xf>
    <xf numFmtId="0" fontId="0" fillId="0" borderId="0" xfId="0" applyBorder="1"/>
    <xf numFmtId="183" fontId="112" fillId="0" borderId="59" xfId="674" applyNumberFormat="1" applyFont="1" applyFill="1" applyBorder="1" applyAlignment="1">
      <alignment horizontal="center" vertical="center" wrapText="1" readingOrder="1"/>
    </xf>
    <xf numFmtId="166" fontId="110" fillId="0" borderId="40" xfId="674" applyFont="1" applyFill="1" applyBorder="1" applyAlignment="1">
      <alignment horizontal="left" vertical="center" wrapText="1" indent="6" readingOrder="1"/>
    </xf>
    <xf numFmtId="0" fontId="111" fillId="61" borderId="57" xfId="674" quotePrefix="1" applyNumberFormat="1" applyFont="1" applyFill="1" applyBorder="1" applyAlignment="1">
      <alignment horizontal="centerContinuous" vertical="center" readingOrder="1"/>
    </xf>
    <xf numFmtId="168" fontId="107" fillId="0" borderId="0" xfId="817" applyNumberFormat="1" applyFont="1" applyBorder="1" applyAlignment="1">
      <alignment horizontal="right" vertical="center" wrapText="1" indent="1" readingOrder="1"/>
    </xf>
    <xf numFmtId="0" fontId="114" fillId="0" borderId="0" xfId="900" applyFont="1"/>
    <xf numFmtId="0" fontId="115" fillId="0" borderId="0" xfId="900" applyFont="1"/>
    <xf numFmtId="167" fontId="85" fillId="0" borderId="0" xfId="674" applyNumberFormat="1" applyFont="1" applyAlignment="1">
      <alignment horizontal="center" vertical="center" readingOrder="1"/>
    </xf>
    <xf numFmtId="167" fontId="84" fillId="0" borderId="0" xfId="674" applyNumberFormat="1" applyFont="1" applyAlignment="1">
      <alignment horizontal="center" vertical="center" readingOrder="1"/>
    </xf>
    <xf numFmtId="183" fontId="110" fillId="0" borderId="0" xfId="674" applyNumberFormat="1" applyFont="1" applyAlignment="1">
      <alignment horizontal="center" vertical="center" wrapText="1" readingOrder="1"/>
    </xf>
    <xf numFmtId="166" fontId="110" fillId="0" borderId="0" xfId="1" applyFont="1"/>
    <xf numFmtId="168" fontId="110" fillId="0" borderId="0" xfId="919" applyNumberFormat="1" applyFont="1" applyAlignment="1">
      <alignment horizontal="center" vertical="center" wrapText="1" readingOrder="1"/>
    </xf>
    <xf numFmtId="184" fontId="110" fillId="0" borderId="0" xfId="674" applyNumberFormat="1" applyFont="1" applyAlignment="1">
      <alignment horizontal="center" vertical="center" wrapText="1" readingOrder="1"/>
    </xf>
    <xf numFmtId="183" fontId="110" fillId="0" borderId="58" xfId="674" applyNumberFormat="1" applyFont="1" applyBorder="1" applyAlignment="1">
      <alignment horizontal="center" vertical="center" wrapText="1" readingOrder="1"/>
    </xf>
    <xf numFmtId="183" fontId="110" fillId="0" borderId="59" xfId="674" applyNumberFormat="1" applyFont="1" applyBorder="1" applyAlignment="1">
      <alignment horizontal="center" vertical="center" wrapText="1" readingOrder="1"/>
    </xf>
    <xf numFmtId="166" fontId="96" fillId="0" borderId="0" xfId="1" applyFont="1"/>
    <xf numFmtId="166" fontId="97" fillId="0" borderId="0" xfId="1" applyFont="1"/>
    <xf numFmtId="168" fontId="112" fillId="0" borderId="59" xfId="919" applyNumberFormat="1" applyFont="1" applyBorder="1" applyAlignment="1">
      <alignment horizontal="center" vertical="center" wrapText="1" readingOrder="1"/>
    </xf>
    <xf numFmtId="168" fontId="96" fillId="0" borderId="0" xfId="919" applyNumberFormat="1" applyFont="1" applyAlignment="1">
      <alignment horizontal="center" vertical="center" wrapText="1" readingOrder="1"/>
    </xf>
    <xf numFmtId="168" fontId="110" fillId="0" borderId="40" xfId="919" applyNumberFormat="1" applyFont="1" applyBorder="1" applyAlignment="1">
      <alignment horizontal="center" vertical="center" wrapText="1" readingOrder="1"/>
    </xf>
    <xf numFmtId="166" fontId="110" fillId="0" borderId="0" xfId="674" applyFont="1" applyAlignment="1">
      <alignment horizontal="left" vertical="center" wrapText="1" indent="6" readingOrder="1"/>
    </xf>
    <xf numFmtId="166" fontId="112" fillId="0" borderId="0" xfId="1" applyFont="1" applyFill="1"/>
    <xf numFmtId="166" fontId="110" fillId="0" borderId="0" xfId="1" applyFont="1" applyFill="1"/>
    <xf numFmtId="168" fontId="110" fillId="0" borderId="40" xfId="919" applyNumberFormat="1" applyFont="1" applyFill="1" applyBorder="1" applyAlignment="1">
      <alignment horizontal="center" vertical="center" wrapText="1" readingOrder="1"/>
    </xf>
    <xf numFmtId="184" fontId="110" fillId="0" borderId="40" xfId="674" applyNumberFormat="1" applyFont="1" applyBorder="1" applyAlignment="1">
      <alignment horizontal="center" vertical="center" wrapText="1" readingOrder="1"/>
    </xf>
    <xf numFmtId="0" fontId="17" fillId="0" borderId="0" xfId="0" applyFont="1"/>
    <xf numFmtId="185" fontId="0" fillId="0" borderId="0" xfId="0" applyNumberFormat="1"/>
    <xf numFmtId="0" fontId="117" fillId="0" borderId="0" xfId="0" applyFont="1"/>
    <xf numFmtId="166" fontId="117" fillId="0" borderId="0" xfId="1" applyFont="1"/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right" vertical="center" wrapText="1" indent="2" readingOrder="1"/>
    </xf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center" vertical="center" wrapText="1" readingOrder="1"/>
    </xf>
    <xf numFmtId="166" fontId="117" fillId="0" borderId="0" xfId="1" applyFont="1" applyAlignment="1">
      <alignment horizontal="left" indent="2"/>
    </xf>
    <xf numFmtId="168" fontId="117" fillId="0" borderId="0" xfId="919" quotePrefix="1" applyNumberFormat="1" applyFont="1" applyAlignment="1">
      <alignment horizontal="center" vertical="center" wrapText="1" readingOrder="1"/>
    </xf>
    <xf numFmtId="166" fontId="96" fillId="0" borderId="64" xfId="674" applyFont="1" applyFill="1" applyBorder="1" applyAlignment="1">
      <alignment horizontal="left" vertical="center" wrapText="1" readingOrder="1"/>
    </xf>
    <xf numFmtId="166" fontId="101" fillId="0" borderId="0" xfId="674" applyFont="1" applyFill="1" applyBorder="1" applyAlignment="1">
      <alignment horizontal="left" vertical="center" wrapText="1" indent="1" readingOrder="1"/>
    </xf>
    <xf numFmtId="0" fontId="94" fillId="61" borderId="39" xfId="0" applyFont="1" applyFill="1" applyBorder="1" applyAlignment="1">
      <alignment horizontal="center" vertical="center"/>
    </xf>
    <xf numFmtId="0" fontId="92" fillId="61" borderId="0" xfId="0" applyFont="1" applyFill="1" applyBorder="1" applyAlignment="1">
      <alignment horizontal="left" vertical="center"/>
    </xf>
    <xf numFmtId="166" fontId="91" fillId="61" borderId="0" xfId="1" applyFont="1" applyFill="1" applyBorder="1" applyAlignment="1">
      <alignment vertical="center"/>
    </xf>
    <xf numFmtId="0" fontId="0" fillId="61" borderId="0" xfId="0" applyFill="1" applyAlignment="1">
      <alignment vertical="center"/>
    </xf>
    <xf numFmtId="0" fontId="0" fillId="61" borderId="0" xfId="0" applyFill="1"/>
    <xf numFmtId="0" fontId="92" fillId="61" borderId="0" xfId="0" applyFont="1" applyFill="1" applyAlignment="1">
      <alignment horizontal="left" vertical="center"/>
    </xf>
    <xf numFmtId="166" fontId="91" fillId="61" borderId="0" xfId="1" applyFont="1" applyFill="1" applyAlignment="1">
      <alignment vertical="center"/>
    </xf>
    <xf numFmtId="166" fontId="116" fillId="61" borderId="56" xfId="0" quotePrefix="1" applyNumberFormat="1" applyFont="1" applyFill="1" applyBorder="1" applyAlignment="1">
      <alignment horizontal="centerContinuous" vertical="center" wrapText="1" readingOrder="1"/>
    </xf>
    <xf numFmtId="166" fontId="116" fillId="61" borderId="40" xfId="674" quotePrefix="1" applyFont="1" applyFill="1" applyBorder="1" applyAlignment="1">
      <alignment horizontal="center" vertical="center" wrapText="1" readingOrder="1"/>
    </xf>
    <xf numFmtId="0" fontId="116" fillId="61" borderId="40" xfId="0" applyFont="1" applyFill="1" applyBorder="1" applyAlignment="1">
      <alignment horizontal="center" vertical="center" wrapText="1" readingOrder="1"/>
    </xf>
    <xf numFmtId="166" fontId="116" fillId="61" borderId="63" xfId="674" quotePrefix="1" applyFont="1" applyFill="1" applyBorder="1" applyAlignment="1">
      <alignment horizontal="center" vertical="center" wrapText="1" readingOrder="1"/>
    </xf>
    <xf numFmtId="0" fontId="0" fillId="0" borderId="0" xfId="920" applyFont="1" applyAlignment="1">
      <alignment horizontal="center"/>
    </xf>
    <xf numFmtId="0" fontId="118" fillId="58" borderId="0" xfId="920" applyFont="1" applyFill="1"/>
    <xf numFmtId="0" fontId="118" fillId="0" borderId="0" xfId="920" applyFont="1"/>
    <xf numFmtId="0" fontId="17" fillId="0" borderId="0" xfId="920" applyAlignment="1">
      <alignment horizontal="center"/>
    </xf>
    <xf numFmtId="0" fontId="0" fillId="0" borderId="0" xfId="920" applyFont="1"/>
    <xf numFmtId="0" fontId="122" fillId="62" borderId="0" xfId="922" applyFont="1" applyFill="1" applyAlignment="1">
      <alignment horizontal="left" indent="1"/>
    </xf>
    <xf numFmtId="0" fontId="121" fillId="62" borderId="0" xfId="922" applyFont="1" applyFill="1" applyAlignment="1">
      <alignment horizontal="center"/>
    </xf>
    <xf numFmtId="0" fontId="123" fillId="62" borderId="0" xfId="922" applyFont="1" applyFill="1" applyAlignment="1">
      <alignment horizontal="center" wrapText="1"/>
    </xf>
    <xf numFmtId="0" fontId="124" fillId="0" borderId="0" xfId="922" applyFont="1"/>
    <xf numFmtId="0" fontId="125" fillId="0" borderId="40" xfId="920" applyFont="1" applyBorder="1"/>
    <xf numFmtId="0" fontId="126" fillId="0" borderId="40" xfId="920" applyFont="1" applyBorder="1" applyAlignment="1">
      <alignment horizontal="center"/>
    </xf>
    <xf numFmtId="0" fontId="127" fillId="58" borderId="40" xfId="920" applyFont="1" applyFill="1" applyBorder="1"/>
    <xf numFmtId="0" fontId="125" fillId="0" borderId="0" xfId="920" applyFont="1"/>
    <xf numFmtId="0" fontId="128" fillId="0" borderId="62" xfId="923" applyFont="1" applyBorder="1" applyAlignment="1">
      <alignment horizontal="left" vertical="center" indent="1"/>
    </xf>
    <xf numFmtId="0" fontId="126" fillId="0" borderId="0" xfId="920" applyFont="1" applyAlignment="1">
      <alignment horizontal="center"/>
    </xf>
    <xf numFmtId="0" fontId="131" fillId="64" borderId="0" xfId="923" applyFont="1" applyFill="1" applyAlignment="1">
      <alignment horizontal="left" vertical="center" wrapText="1" indent="1"/>
    </xf>
    <xf numFmtId="167" fontId="132" fillId="58" borderId="0" xfId="923" applyNumberFormat="1" applyFont="1" applyFill="1" applyAlignment="1">
      <alignment horizontal="center" vertical="center"/>
    </xf>
    <xf numFmtId="3" fontId="133" fillId="58" borderId="0" xfId="923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9" fontId="130" fillId="0" borderId="0" xfId="817" applyFont="1"/>
    <xf numFmtId="0" fontId="135" fillId="0" borderId="40" xfId="923" applyFont="1" applyBorder="1" applyAlignment="1">
      <alignment horizontal="left" indent="1"/>
    </xf>
    <xf numFmtId="167" fontId="134" fillId="58" borderId="40" xfId="923" applyNumberFormat="1" applyFont="1" applyFill="1" applyBorder="1" applyAlignment="1">
      <alignment horizontal="center" vertical="center"/>
    </xf>
    <xf numFmtId="3" fontId="135" fillId="58" borderId="40" xfId="923" applyNumberFormat="1" applyFont="1" applyFill="1" applyBorder="1" applyAlignment="1">
      <alignment horizontal="center" vertical="center"/>
    </xf>
    <xf numFmtId="168" fontId="134" fillId="58" borderId="40" xfId="817" applyNumberFormat="1" applyFont="1" applyFill="1" applyBorder="1" applyAlignment="1">
      <alignment horizontal="center" vertical="center"/>
    </xf>
    <xf numFmtId="167" fontId="134" fillId="58" borderId="40" xfId="817" applyNumberFormat="1" applyFont="1" applyFill="1" applyBorder="1" applyAlignment="1">
      <alignment horizontal="center" vertical="center"/>
    </xf>
    <xf numFmtId="0" fontId="135" fillId="0" borderId="31" xfId="922" applyFont="1" applyBorder="1" applyAlignment="1">
      <alignment horizontal="left" indent="1"/>
    </xf>
    <xf numFmtId="168" fontId="134" fillId="58" borderId="31" xfId="817" applyNumberFormat="1" applyFont="1" applyFill="1" applyBorder="1" applyAlignment="1">
      <alignment horizontal="center" vertical="center"/>
    </xf>
    <xf numFmtId="3" fontId="135" fillId="58" borderId="31" xfId="817" applyNumberFormat="1" applyFont="1" applyFill="1" applyBorder="1" applyAlignment="1">
      <alignment horizontal="center" vertical="center"/>
    </xf>
    <xf numFmtId="168" fontId="134" fillId="0" borderId="31" xfId="817" applyNumberFormat="1" applyFont="1" applyBorder="1" applyAlignment="1">
      <alignment horizontal="center" vertical="center"/>
    </xf>
    <xf numFmtId="0" fontId="128" fillId="0" borderId="0" xfId="923" applyFont="1" applyAlignment="1">
      <alignment horizontal="left" vertical="center" indent="1"/>
    </xf>
    <xf numFmtId="0" fontId="135" fillId="0" borderId="31" xfId="923" applyFont="1" applyBorder="1" applyAlignment="1">
      <alignment horizontal="left" indent="1"/>
    </xf>
    <xf numFmtId="167" fontId="134" fillId="58" borderId="31" xfId="923" applyNumberFormat="1" applyFont="1" applyFill="1" applyBorder="1" applyAlignment="1">
      <alignment horizontal="center" vertical="center"/>
    </xf>
    <xf numFmtId="3" fontId="135" fillId="58" borderId="31" xfId="923" applyNumberFormat="1" applyFont="1" applyFill="1" applyBorder="1" applyAlignment="1">
      <alignment horizontal="center" vertical="center"/>
    </xf>
    <xf numFmtId="167" fontId="134" fillId="58" borderId="31" xfId="817" applyNumberFormat="1" applyFont="1" applyFill="1" applyBorder="1" applyAlignment="1">
      <alignment horizontal="center" vertical="center"/>
    </xf>
    <xf numFmtId="0" fontId="135" fillId="0" borderId="62" xfId="923" applyFont="1" applyBorder="1" applyAlignment="1">
      <alignment horizontal="left" indent="1"/>
    </xf>
    <xf numFmtId="167" fontId="134" fillId="58" borderId="62" xfId="923" applyNumberFormat="1" applyFont="1" applyFill="1" applyBorder="1" applyAlignment="1">
      <alignment horizontal="center" vertical="center"/>
    </xf>
    <xf numFmtId="3" fontId="135" fillId="58" borderId="62" xfId="923" applyNumberFormat="1" applyFont="1" applyFill="1" applyBorder="1" applyAlignment="1">
      <alignment horizontal="center" vertical="center"/>
    </xf>
    <xf numFmtId="168" fontId="134" fillId="58" borderId="62" xfId="817" applyNumberFormat="1" applyFont="1" applyFill="1" applyBorder="1" applyAlignment="1">
      <alignment horizontal="center" vertical="center"/>
    </xf>
    <xf numFmtId="167" fontId="134" fillId="58" borderId="62" xfId="817" applyNumberFormat="1" applyFont="1" applyFill="1" applyBorder="1" applyAlignment="1">
      <alignment horizontal="center" vertical="center"/>
    </xf>
    <xf numFmtId="3" fontId="135" fillId="58" borderId="62" xfId="920" applyNumberFormat="1" applyFont="1" applyFill="1" applyBorder="1" applyAlignment="1">
      <alignment horizontal="center" vertical="center"/>
    </xf>
    <xf numFmtId="0" fontId="132" fillId="64" borderId="0" xfId="922" applyFont="1" applyFill="1" applyAlignment="1">
      <alignment horizontal="left" vertical="center" wrapText="1" indent="1"/>
    </xf>
    <xf numFmtId="3" fontId="133" fillId="58" borderId="0" xfId="922" applyNumberFormat="1" applyFont="1" applyFill="1" applyAlignment="1">
      <alignment horizontal="center" vertical="center"/>
    </xf>
    <xf numFmtId="3" fontId="132" fillId="58" borderId="0" xfId="922" applyNumberFormat="1" applyFont="1" applyFill="1"/>
    <xf numFmtId="0" fontId="131" fillId="64" borderId="0" xfId="922" applyFont="1" applyFill="1" applyAlignment="1">
      <alignment horizontal="left" vertical="center" wrapText="1" indent="1"/>
    </xf>
    <xf numFmtId="167" fontId="134" fillId="58" borderId="62" xfId="920" applyNumberFormat="1" applyFont="1" applyFill="1" applyBorder="1" applyAlignment="1">
      <alignment horizontal="center" vertical="center"/>
    </xf>
    <xf numFmtId="167" fontId="132" fillId="58" borderId="0" xfId="922" applyNumberFormat="1" applyFont="1" applyFill="1" applyAlignment="1">
      <alignment horizontal="center" vertical="center"/>
    </xf>
    <xf numFmtId="167" fontId="132" fillId="58" borderId="0" xfId="922" applyNumberFormat="1" applyFont="1" applyFill="1"/>
    <xf numFmtId="0" fontId="132" fillId="64" borderId="40" xfId="922" applyFont="1" applyFill="1" applyBorder="1" applyAlignment="1">
      <alignment horizontal="left" vertical="center" wrapText="1" indent="1"/>
    </xf>
    <xf numFmtId="167" fontId="132" fillId="58" borderId="40" xfId="922" applyNumberFormat="1" applyFont="1" applyFill="1" applyBorder="1" applyAlignment="1">
      <alignment horizontal="center" vertical="center"/>
    </xf>
    <xf numFmtId="3" fontId="133" fillId="58" borderId="40" xfId="922" applyNumberFormat="1" applyFont="1" applyFill="1" applyBorder="1" applyAlignment="1">
      <alignment horizontal="center" vertical="center"/>
    </xf>
    <xf numFmtId="168" fontId="132" fillId="58" borderId="40" xfId="817" applyNumberFormat="1" applyFont="1" applyFill="1" applyBorder="1" applyAlignment="1">
      <alignment horizontal="center" vertical="center"/>
    </xf>
    <xf numFmtId="167" fontId="132" fillId="58" borderId="40" xfId="817" applyNumberFormat="1" applyFont="1" applyFill="1" applyBorder="1" applyAlignment="1">
      <alignment horizontal="center" vertical="center"/>
    </xf>
    <xf numFmtId="167" fontId="132" fillId="0" borderId="0" xfId="922" applyNumberFormat="1" applyFont="1"/>
    <xf numFmtId="167" fontId="132" fillId="0" borderId="0" xfId="922" applyNumberFormat="1" applyFont="1" applyAlignment="1">
      <alignment horizontal="center"/>
    </xf>
    <xf numFmtId="0" fontId="121" fillId="63" borderId="0" xfId="922" applyFont="1" applyFill="1" applyAlignment="1">
      <alignment horizontal="center"/>
    </xf>
    <xf numFmtId="166" fontId="96" fillId="0" borderId="60" xfId="1" applyFont="1" applyFill="1" applyBorder="1"/>
    <xf numFmtId="166" fontId="96" fillId="0" borderId="65" xfId="1" applyFont="1" applyFill="1" applyBorder="1"/>
    <xf numFmtId="166" fontId="111" fillId="61" borderId="66" xfId="674" quotePrefix="1" applyNumberFormat="1" applyFont="1" applyFill="1" applyBorder="1" applyAlignment="1">
      <alignment horizontal="center" vertical="center" wrapText="1" readingOrder="1"/>
    </xf>
    <xf numFmtId="166" fontId="111" fillId="61" borderId="67" xfId="674" quotePrefix="1" applyNumberFormat="1" applyFont="1" applyFill="1" applyBorder="1" applyAlignment="1">
      <alignment horizontal="center" vertical="center" wrapText="1" readingOrder="1"/>
    </xf>
    <xf numFmtId="166" fontId="112" fillId="0" borderId="68" xfId="674" applyFont="1" applyFill="1" applyBorder="1" applyAlignment="1">
      <alignment horizontal="left" vertical="center" wrapText="1" indent="1" readingOrder="1"/>
    </xf>
    <xf numFmtId="183" fontId="110" fillId="0" borderId="68" xfId="674" applyNumberFormat="1" applyFont="1" applyFill="1" applyBorder="1" applyAlignment="1">
      <alignment horizontal="center" vertical="center" wrapText="1" readingOrder="1"/>
    </xf>
    <xf numFmtId="166" fontId="112" fillId="0" borderId="0" xfId="1" applyFont="1" applyFill="1" applyBorder="1"/>
    <xf numFmtId="166" fontId="110" fillId="0" borderId="0" xfId="1" applyFont="1" applyFill="1" applyBorder="1"/>
    <xf numFmtId="168" fontId="132" fillId="58" borderId="0" xfId="817" quotePrefix="1" applyNumberFormat="1" applyFont="1" applyFill="1" applyAlignment="1">
      <alignment horizontal="center" vertical="center"/>
    </xf>
    <xf numFmtId="0" fontId="17" fillId="0" borderId="0" xfId="924"/>
    <xf numFmtId="0" fontId="17" fillId="0" borderId="0" xfId="924" applyAlignment="1">
      <alignment horizontal="center"/>
    </xf>
    <xf numFmtId="0" fontId="130" fillId="0" borderId="0" xfId="924" applyFont="1" applyAlignment="1">
      <alignment horizontal="center"/>
    </xf>
    <xf numFmtId="0" fontId="130" fillId="0" borderId="0" xfId="924" applyFont="1"/>
    <xf numFmtId="167" fontId="130" fillId="0" borderId="0" xfId="924" applyNumberFormat="1" applyFont="1"/>
    <xf numFmtId="0" fontId="126" fillId="0" borderId="0" xfId="924" applyFont="1"/>
    <xf numFmtId="0" fontId="126" fillId="0" borderId="0" xfId="924" applyFont="1" applyAlignment="1">
      <alignment horizontal="center"/>
    </xf>
    <xf numFmtId="166" fontId="85" fillId="0" borderId="0" xfId="674" applyFont="1" applyBorder="1" applyAlignment="1">
      <alignment vertical="center" wrapText="1" readingOrder="1"/>
    </xf>
    <xf numFmtId="166" fontId="110" fillId="0" borderId="0" xfId="674" applyFont="1" applyFill="1" applyBorder="1" applyAlignment="1">
      <alignment vertical="center" wrapText="1" readingOrder="1"/>
    </xf>
    <xf numFmtId="168" fontId="107" fillId="0" borderId="0" xfId="817" applyNumberFormat="1" applyFont="1" applyBorder="1" applyAlignment="1">
      <alignment horizontal="left" vertical="center" wrapText="1" indent="1" readingOrder="1"/>
    </xf>
    <xf numFmtId="0" fontId="107" fillId="0" borderId="0" xfId="900" applyFont="1" applyBorder="1" applyAlignment="1">
      <alignment vertical="center" wrapText="1" readingOrder="1"/>
    </xf>
    <xf numFmtId="183" fontId="112" fillId="0" borderId="59" xfId="674" applyNumberFormat="1" applyFont="1" applyBorder="1" applyAlignment="1">
      <alignment horizontal="center" vertical="center" wrapText="1" readingOrder="1"/>
    </xf>
    <xf numFmtId="183" fontId="96" fillId="0" borderId="0" xfId="674" applyNumberFormat="1" applyFont="1" applyAlignment="1">
      <alignment horizontal="center" vertical="center" wrapText="1" readingOrder="1"/>
    </xf>
    <xf numFmtId="183" fontId="110" fillId="0" borderId="40" xfId="674" applyNumberFormat="1" applyFont="1" applyBorder="1" applyAlignment="1">
      <alignment horizontal="center" vertical="center" wrapText="1" readingOrder="1"/>
    </xf>
    <xf numFmtId="0" fontId="0" fillId="0" borderId="0" xfId="920" applyFont="1" applyFill="1"/>
    <xf numFmtId="0" fontId="118" fillId="0" borderId="0" xfId="920" applyFont="1" applyFill="1"/>
    <xf numFmtId="0" fontId="17" fillId="0" borderId="0" xfId="924" applyFill="1"/>
    <xf numFmtId="0" fontId="129" fillId="0" borderId="0" xfId="924" applyFont="1" applyFill="1" applyAlignment="1">
      <alignment horizontal="center" vertical="center"/>
    </xf>
    <xf numFmtId="168" fontId="130" fillId="0" borderId="0" xfId="924" applyNumberFormat="1" applyFont="1" applyFill="1"/>
    <xf numFmtId="0" fontId="130" fillId="0" borderId="0" xfId="924" applyFont="1" applyFill="1"/>
    <xf numFmtId="167" fontId="130" fillId="0" borderId="0" xfId="924" applyNumberFormat="1" applyFont="1" applyFill="1"/>
    <xf numFmtId="3" fontId="130" fillId="0" borderId="0" xfId="924" applyNumberFormat="1" applyFont="1" applyFill="1"/>
    <xf numFmtId="168" fontId="136" fillId="0" borderId="0" xfId="924" applyNumberFormat="1" applyFont="1" applyFill="1"/>
    <xf numFmtId="166" fontId="111" fillId="61" borderId="69" xfId="674" quotePrefix="1" applyNumberFormat="1" applyFont="1" applyFill="1" applyBorder="1" applyAlignment="1">
      <alignment horizontal="center" vertical="center" wrapText="1" readingOrder="1"/>
    </xf>
    <xf numFmtId="166" fontId="111" fillId="61" borderId="71" xfId="674" quotePrefix="1" applyNumberFormat="1" applyFont="1" applyFill="1" applyBorder="1" applyAlignment="1">
      <alignment horizontal="center" vertical="center" wrapText="1" readingOrder="1"/>
    </xf>
    <xf numFmtId="186" fontId="134" fillId="0" borderId="31" xfId="817" applyNumberFormat="1" applyFont="1" applyFill="1" applyBorder="1" applyAlignment="1">
      <alignment horizontal="center" vertical="center"/>
    </xf>
    <xf numFmtId="0" fontId="105" fillId="0" borderId="41" xfId="900" quotePrefix="1" applyFont="1" applyBorder="1" applyAlignment="1">
      <alignment horizontal="center" wrapText="1" readingOrder="1"/>
    </xf>
    <xf numFmtId="0" fontId="105" fillId="0" borderId="42" xfId="900" quotePrefix="1" applyFont="1" applyBorder="1" applyAlignment="1">
      <alignment horizontal="center" wrapText="1" readingOrder="1"/>
    </xf>
    <xf numFmtId="166" fontId="111" fillId="61" borderId="0" xfId="674" quotePrefix="1" applyNumberFormat="1" applyFont="1" applyFill="1" applyBorder="1" applyAlignment="1">
      <alignment horizontal="center" vertical="center" wrapText="1" readingOrder="1"/>
    </xf>
    <xf numFmtId="0" fontId="111" fillId="61" borderId="61" xfId="674" quotePrefix="1" applyNumberFormat="1" applyFont="1" applyFill="1" applyBorder="1" applyAlignment="1">
      <alignment horizontal="center" vertical="center" readingOrder="1"/>
    </xf>
    <xf numFmtId="0" fontId="111" fillId="61" borderId="60" xfId="674" quotePrefix="1" applyNumberFormat="1" applyFont="1" applyFill="1" applyBorder="1" applyAlignment="1">
      <alignment horizontal="center" vertical="center" readingOrder="1"/>
    </xf>
    <xf numFmtId="0" fontId="111" fillId="61" borderId="69" xfId="674" quotePrefix="1" applyNumberFormat="1" applyFont="1" applyFill="1" applyBorder="1" applyAlignment="1">
      <alignment horizontal="center" vertical="center" readingOrder="1"/>
    </xf>
    <xf numFmtId="0" fontId="111" fillId="61" borderId="57" xfId="674" quotePrefix="1" applyNumberFormat="1" applyFont="1" applyFill="1" applyBorder="1" applyAlignment="1">
      <alignment horizontal="center" vertical="center" readingOrder="1"/>
    </xf>
    <xf numFmtId="0" fontId="111" fillId="61" borderId="70" xfId="674" quotePrefix="1" applyNumberFormat="1" applyFont="1" applyFill="1" applyBorder="1" applyAlignment="1">
      <alignment horizontal="center" vertical="center" readingOrder="1"/>
    </xf>
    <xf numFmtId="0" fontId="120" fillId="62" borderId="0" xfId="922" applyFont="1" applyFill="1" applyAlignment="1">
      <alignment horizontal="center" wrapText="1"/>
    </xf>
    <xf numFmtId="0" fontId="121" fillId="63" borderId="0" xfId="922" applyFont="1" applyFill="1" applyAlignment="1">
      <alignment horizontal="center"/>
    </xf>
    <xf numFmtId="0" fontId="130" fillId="0" borderId="0" xfId="924" applyFont="1" applyFill="1" applyAlignment="1">
      <alignment horizontal="center"/>
    </xf>
    <xf numFmtId="168" fontId="134" fillId="0" borderId="31" xfId="817" quotePrefix="1" applyNumberFormat="1" applyFont="1" applyBorder="1" applyAlignment="1">
      <alignment horizontal="center" vertical="center"/>
    </xf>
  </cellXfs>
  <cellStyles count="925">
    <cellStyle name="1" xfId="920" xr:uid="{B6997BE9-35B5-4407-B5DF-553FA0C709CE}"/>
    <cellStyle name="1 2" xfId="922" xr:uid="{CCA5E8F6-4DCE-4FDA-BB4F-1E1C05F84CD2}"/>
    <cellStyle name="1 2 2" xfId="923" xr:uid="{153E2067-67B1-4815-9BEE-FED41B5B4889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yperlink 2" xfId="511" xr:uid="{00000000-0005-0000-0000-0000FE010000}"/>
    <cellStyle name="Hyperlink 3" xfId="512" xr:uid="{00000000-0005-0000-0000-0000FF010000}"/>
    <cellStyle name="Incorrecto 2" xfId="513" xr:uid="{00000000-0005-0000-0000-000000020000}"/>
    <cellStyle name="Input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3" xfId="907" xr:uid="{00000000-0005-0000-0000-000004020000}"/>
    <cellStyle name="Input 2" xfId="517" xr:uid="{00000000-0005-0000-0000-000005020000}"/>
    <cellStyle name="Linked Cell" xfId="518" xr:uid="{00000000-0005-0000-0000-000006020000}"/>
    <cellStyle name="Linked Cell 2" xfId="519" xr:uid="{00000000-0005-0000-0000-000007020000}"/>
    <cellStyle name="LTG_Formula" xfId="902" xr:uid="{00000000-0005-0000-0000-000008020000}"/>
    <cellStyle name="Millares 2" xfId="520" xr:uid="{00000000-0005-0000-0000-000009020000}"/>
    <cellStyle name="Millares 3" xfId="521" xr:uid="{00000000-0005-0000-0000-00000A020000}"/>
    <cellStyle name="Millares 3 2" xfId="522" xr:uid="{00000000-0005-0000-0000-00000B020000}"/>
    <cellStyle name="Millares 4" xfId="523" xr:uid="{00000000-0005-0000-0000-00000C020000}"/>
    <cellStyle name="Monetario" xfId="524" xr:uid="{00000000-0005-0000-0000-00000D020000}"/>
    <cellStyle name="Monetario 2" xfId="525" xr:uid="{00000000-0005-0000-0000-00000E020000}"/>
    <cellStyle name="Monetario0" xfId="526" xr:uid="{00000000-0005-0000-0000-00000F020000}"/>
    <cellStyle name="Monetario0 2" xfId="527" xr:uid="{00000000-0005-0000-0000-000010020000}"/>
    <cellStyle name="Neutral 2" xfId="528" xr:uid="{00000000-0005-0000-0000-000011020000}"/>
    <cellStyle name="Neutral 3" xfId="529" xr:uid="{00000000-0005-0000-0000-000012020000}"/>
    <cellStyle name="No-definido" xfId="530" xr:uid="{00000000-0005-0000-0000-000013020000}"/>
    <cellStyle name="Normal" xfId="0" builtinId="0"/>
    <cellStyle name="Normal - Style1" xfId="531" xr:uid="{00000000-0005-0000-0000-000015020000}"/>
    <cellStyle name="Normal 10" xfId="532" xr:uid="{00000000-0005-0000-0000-000016020000}"/>
    <cellStyle name="Normal 10 2" xfId="533" xr:uid="{00000000-0005-0000-0000-000017020000}"/>
    <cellStyle name="Normal 10 3" xfId="534" xr:uid="{00000000-0005-0000-0000-000018020000}"/>
    <cellStyle name="Normal 11" xfId="535" xr:uid="{00000000-0005-0000-0000-000019020000}"/>
    <cellStyle name="Normal 11 2" xfId="536" xr:uid="{00000000-0005-0000-0000-00001A020000}"/>
    <cellStyle name="Normal 11 3" xfId="537" xr:uid="{00000000-0005-0000-0000-00001B020000}"/>
    <cellStyle name="Normal 11 4" xfId="538" xr:uid="{00000000-0005-0000-0000-00001C020000}"/>
    <cellStyle name="Normal 11 5" xfId="539" xr:uid="{00000000-0005-0000-0000-00001D020000}"/>
    <cellStyle name="Normal 11 6" xfId="540" xr:uid="{00000000-0005-0000-0000-00001E020000}"/>
    <cellStyle name="Normal 11 7" xfId="541" xr:uid="{00000000-0005-0000-0000-00001F020000}"/>
    <cellStyle name="Normal 11 8" xfId="542" xr:uid="{00000000-0005-0000-0000-000020020000}"/>
    <cellStyle name="Normal 12" xfId="543" xr:uid="{00000000-0005-0000-0000-000021020000}"/>
    <cellStyle name="Normal 12 2" xfId="544" xr:uid="{00000000-0005-0000-0000-000022020000}"/>
    <cellStyle name="Normal 12 2 2" xfId="545" xr:uid="{00000000-0005-0000-0000-000023020000}"/>
    <cellStyle name="Normal 12 2 3" xfId="546" xr:uid="{00000000-0005-0000-0000-000024020000}"/>
    <cellStyle name="Normal 12 2_Salida_NIIF_Mensual_v4.3" xfId="547" xr:uid="{00000000-0005-0000-0000-000025020000}"/>
    <cellStyle name="Normal 12 3" xfId="548" xr:uid="{00000000-0005-0000-0000-000026020000}"/>
    <cellStyle name="Normal 12 4" xfId="549" xr:uid="{00000000-0005-0000-0000-000027020000}"/>
    <cellStyle name="Normal 12 5" xfId="550" xr:uid="{00000000-0005-0000-0000-000028020000}"/>
    <cellStyle name="Normal 12 6" xfId="551" xr:uid="{00000000-0005-0000-0000-000029020000}"/>
    <cellStyle name="Normal 12 7" xfId="552" xr:uid="{00000000-0005-0000-0000-00002A020000}"/>
    <cellStyle name="Normal 12 8" xfId="553" xr:uid="{00000000-0005-0000-0000-00002B020000}"/>
    <cellStyle name="Normal 12 9" xfId="554" xr:uid="{00000000-0005-0000-0000-00002C020000}"/>
    <cellStyle name="Normal 12_Salida_NIIF_Mensual_v4.3" xfId="555" xr:uid="{00000000-0005-0000-0000-00002D020000}"/>
    <cellStyle name="Normal 13" xfId="556" xr:uid="{00000000-0005-0000-0000-00002E020000}"/>
    <cellStyle name="Normal 13 2" xfId="557" xr:uid="{00000000-0005-0000-0000-00002F020000}"/>
    <cellStyle name="Normal 13 3" xfId="558" xr:uid="{00000000-0005-0000-0000-000030020000}"/>
    <cellStyle name="Normal 14" xfId="559" xr:uid="{00000000-0005-0000-0000-000031020000}"/>
    <cellStyle name="Normal 14 2" xfId="560" xr:uid="{00000000-0005-0000-0000-000032020000}"/>
    <cellStyle name="Normal 14 3" xfId="561" xr:uid="{00000000-0005-0000-0000-000033020000}"/>
    <cellStyle name="Normal 14 4" xfId="562" xr:uid="{00000000-0005-0000-0000-000034020000}"/>
    <cellStyle name="Normal 14 5" xfId="563" xr:uid="{00000000-0005-0000-0000-000035020000}"/>
    <cellStyle name="Normal 14 6" xfId="564" xr:uid="{00000000-0005-0000-0000-000036020000}"/>
    <cellStyle name="Normal 14 7" xfId="565" xr:uid="{00000000-0005-0000-0000-000037020000}"/>
    <cellStyle name="Normal 15" xfId="566" xr:uid="{00000000-0005-0000-0000-000038020000}"/>
    <cellStyle name="Normal 16" xfId="567" xr:uid="{00000000-0005-0000-0000-000039020000}"/>
    <cellStyle name="Normal 16 2" xfId="568" xr:uid="{00000000-0005-0000-0000-00003A020000}"/>
    <cellStyle name="Normal 16 3" xfId="569" xr:uid="{00000000-0005-0000-0000-00003B020000}"/>
    <cellStyle name="Normal 17" xfId="570" xr:uid="{00000000-0005-0000-0000-00003C020000}"/>
    <cellStyle name="Normal 17 2" xfId="571" xr:uid="{00000000-0005-0000-0000-00003D020000}"/>
    <cellStyle name="Normal 17 3" xfId="572" xr:uid="{00000000-0005-0000-0000-00003E020000}"/>
    <cellStyle name="Normal 18" xfId="573" xr:uid="{00000000-0005-0000-0000-00003F020000}"/>
    <cellStyle name="Normal 19" xfId="574" xr:uid="{00000000-0005-0000-0000-000040020000}"/>
    <cellStyle name="Normal 2" xfId="575" xr:uid="{00000000-0005-0000-0000-000041020000}"/>
    <cellStyle name="Normal 2 10" xfId="576" xr:uid="{00000000-0005-0000-0000-000042020000}"/>
    <cellStyle name="Normal 2 11" xfId="577" xr:uid="{00000000-0005-0000-0000-000043020000}"/>
    <cellStyle name="Normal 2 12" xfId="578" xr:uid="{00000000-0005-0000-0000-000044020000}"/>
    <cellStyle name="Normal 2 13" xfId="579" xr:uid="{00000000-0005-0000-0000-000045020000}"/>
    <cellStyle name="Normal 2 14" xfId="580" xr:uid="{00000000-0005-0000-0000-000046020000}"/>
    <cellStyle name="Normal 2 15" xfId="581" xr:uid="{00000000-0005-0000-0000-000047020000}"/>
    <cellStyle name="Normal 2 16" xfId="582" xr:uid="{00000000-0005-0000-0000-000048020000}"/>
    <cellStyle name="Normal 2 16 2" xfId="583" xr:uid="{00000000-0005-0000-0000-000049020000}"/>
    <cellStyle name="Normal 2 16 3" xfId="584" xr:uid="{00000000-0005-0000-0000-00004A020000}"/>
    <cellStyle name="Normal 2 17" xfId="585" xr:uid="{00000000-0005-0000-0000-00004B020000}"/>
    <cellStyle name="Normal 2 18" xfId="586" xr:uid="{00000000-0005-0000-0000-00004C020000}"/>
    <cellStyle name="Normal 2 19" xfId="587" xr:uid="{00000000-0005-0000-0000-00004D020000}"/>
    <cellStyle name="Normal 2 19 2" xfId="588" xr:uid="{00000000-0005-0000-0000-00004E020000}"/>
    <cellStyle name="Normal 2 2" xfId="589" xr:uid="{00000000-0005-0000-0000-00004F020000}"/>
    <cellStyle name="Normal 2 2 2" xfId="590" xr:uid="{00000000-0005-0000-0000-000050020000}"/>
    <cellStyle name="Normal 2 2 2 2" xfId="591" xr:uid="{00000000-0005-0000-0000-000051020000}"/>
    <cellStyle name="Normal 2 2_Salida_NIIF_Mensual_v4.3" xfId="592" xr:uid="{00000000-0005-0000-0000-000052020000}"/>
    <cellStyle name="Normal 2 20" xfId="593" xr:uid="{00000000-0005-0000-0000-000053020000}"/>
    <cellStyle name="Normal 2 21" xfId="594" xr:uid="{00000000-0005-0000-0000-000054020000}"/>
    <cellStyle name="Normal 2 22" xfId="595" xr:uid="{00000000-0005-0000-0000-000055020000}"/>
    <cellStyle name="Normal 2 23" xfId="596" xr:uid="{00000000-0005-0000-0000-000056020000}"/>
    <cellStyle name="Normal 2 24" xfId="597" xr:uid="{00000000-0005-0000-0000-000057020000}"/>
    <cellStyle name="Normal 2 25" xfId="598" xr:uid="{00000000-0005-0000-0000-000058020000}"/>
    <cellStyle name="Normal 2 26" xfId="599" xr:uid="{00000000-0005-0000-0000-000059020000}"/>
    <cellStyle name="Normal 2 27" xfId="600" xr:uid="{00000000-0005-0000-0000-00005A020000}"/>
    <cellStyle name="Normal 2 27 2" xfId="601" xr:uid="{00000000-0005-0000-0000-00005B020000}"/>
    <cellStyle name="Normal 2 27_Salida_NIIF_Mensual_v4.3" xfId="602" xr:uid="{00000000-0005-0000-0000-00005C020000}"/>
    <cellStyle name="Normal 2 28" xfId="603" xr:uid="{00000000-0005-0000-0000-00005D020000}"/>
    <cellStyle name="Normal 2 29" xfId="604" xr:uid="{00000000-0005-0000-0000-00005E020000}"/>
    <cellStyle name="Normal 2 3" xfId="605" xr:uid="{00000000-0005-0000-0000-00005F020000}"/>
    <cellStyle name="Normal 2 3 2" xfId="606" xr:uid="{00000000-0005-0000-0000-000060020000}"/>
    <cellStyle name="Normal 2 30" xfId="607" xr:uid="{00000000-0005-0000-0000-000061020000}"/>
    <cellStyle name="Normal 2 31" xfId="608" xr:uid="{00000000-0005-0000-0000-000062020000}"/>
    <cellStyle name="Normal 2 32" xfId="609" xr:uid="{00000000-0005-0000-0000-000063020000}"/>
    <cellStyle name="Normal 2 33" xfId="610" xr:uid="{00000000-0005-0000-0000-000064020000}"/>
    <cellStyle name="Normal 2 34" xfId="611" xr:uid="{00000000-0005-0000-0000-000065020000}"/>
    <cellStyle name="Normal 2 35" xfId="612" xr:uid="{00000000-0005-0000-0000-000066020000}"/>
    <cellStyle name="Normal 2 36" xfId="613" xr:uid="{00000000-0005-0000-0000-000067020000}"/>
    <cellStyle name="Normal 2 37" xfId="614" xr:uid="{00000000-0005-0000-0000-000068020000}"/>
    <cellStyle name="Normal 2 38" xfId="615" xr:uid="{00000000-0005-0000-0000-000069020000}"/>
    <cellStyle name="Normal 2 4" xfId="616" xr:uid="{00000000-0005-0000-0000-00006A020000}"/>
    <cellStyle name="Normal 2 4 2" xfId="914" xr:uid="{00000000-0005-0000-0000-00006B020000}"/>
    <cellStyle name="Normal 2 5" xfId="617" xr:uid="{00000000-0005-0000-0000-00006C020000}"/>
    <cellStyle name="Normal 2 6" xfId="618" xr:uid="{00000000-0005-0000-0000-00006D020000}"/>
    <cellStyle name="Normal 2 7" xfId="619" xr:uid="{00000000-0005-0000-0000-00006E020000}"/>
    <cellStyle name="Normal 2 8" xfId="620" xr:uid="{00000000-0005-0000-0000-00006F020000}"/>
    <cellStyle name="Normal 2 9" xfId="621" xr:uid="{00000000-0005-0000-0000-000070020000}"/>
    <cellStyle name="Normal 2_1_Carga_NIIF_SC_Activo_Pasivo_PyG_y_Otros_Detalles_ v1_3" xfId="622" xr:uid="{00000000-0005-0000-0000-000071020000}"/>
    <cellStyle name="Normal 20" xfId="623" xr:uid="{00000000-0005-0000-0000-000072020000}"/>
    <cellStyle name="Normal 20 2" xfId="624" xr:uid="{00000000-0005-0000-0000-000073020000}"/>
    <cellStyle name="Normal 20 3" xfId="625" xr:uid="{00000000-0005-0000-0000-000074020000}"/>
    <cellStyle name="Normal 20 4" xfId="626" xr:uid="{00000000-0005-0000-0000-000075020000}"/>
    <cellStyle name="Normal 20 5" xfId="627" xr:uid="{00000000-0005-0000-0000-000076020000}"/>
    <cellStyle name="Normal 20_Salida_NIIF_Mensual_v4.3" xfId="628" xr:uid="{00000000-0005-0000-0000-000077020000}"/>
    <cellStyle name="Normal 21" xfId="629" xr:uid="{00000000-0005-0000-0000-000078020000}"/>
    <cellStyle name="Normal 22" xfId="630" xr:uid="{00000000-0005-0000-0000-000079020000}"/>
    <cellStyle name="Normal 23" xfId="631" xr:uid="{00000000-0005-0000-0000-00007A020000}"/>
    <cellStyle name="Normal 23 2" xfId="632" xr:uid="{00000000-0005-0000-0000-00007B020000}"/>
    <cellStyle name="Normal 23 3" xfId="633" xr:uid="{00000000-0005-0000-0000-00007C020000}"/>
    <cellStyle name="Normal 23 4" xfId="634" xr:uid="{00000000-0005-0000-0000-00007D020000}"/>
    <cellStyle name="Normal 23 5" xfId="635" xr:uid="{00000000-0005-0000-0000-00007E020000}"/>
    <cellStyle name="Normal 24" xfId="636" xr:uid="{00000000-0005-0000-0000-00007F020000}"/>
    <cellStyle name="Normal 24 2" xfId="637" xr:uid="{00000000-0005-0000-0000-000080020000}"/>
    <cellStyle name="Normal 24 3" xfId="638" xr:uid="{00000000-0005-0000-0000-000081020000}"/>
    <cellStyle name="Normal 24 4" xfId="639" xr:uid="{00000000-0005-0000-0000-000082020000}"/>
    <cellStyle name="Normal 24 5" xfId="640" xr:uid="{00000000-0005-0000-0000-000083020000}"/>
    <cellStyle name="Normal 25" xfId="641" xr:uid="{00000000-0005-0000-0000-000084020000}"/>
    <cellStyle name="Normal 26" xfId="642" xr:uid="{00000000-0005-0000-0000-000085020000}"/>
    <cellStyle name="Normal 27" xfId="643" xr:uid="{00000000-0005-0000-0000-000086020000}"/>
    <cellStyle name="Normal 28" xfId="644" xr:uid="{00000000-0005-0000-0000-000087020000}"/>
    <cellStyle name="Normal 29" xfId="645" xr:uid="{00000000-0005-0000-0000-000088020000}"/>
    <cellStyle name="Normal 29 2" xfId="646" xr:uid="{00000000-0005-0000-0000-000089020000}"/>
    <cellStyle name="Normal 29 3" xfId="913" xr:uid="{00000000-0005-0000-0000-00008A020000}"/>
    <cellStyle name="Normal 3" xfId="647" xr:uid="{00000000-0005-0000-0000-00008B020000}"/>
    <cellStyle name="Normal 3 10" xfId="648" xr:uid="{00000000-0005-0000-0000-00008C020000}"/>
    <cellStyle name="Normal 3 11" xfId="649" xr:uid="{00000000-0005-0000-0000-00008D020000}"/>
    <cellStyle name="Normal 3 12" xfId="650" xr:uid="{00000000-0005-0000-0000-00008E020000}"/>
    <cellStyle name="Normal 3 13" xfId="651" xr:uid="{00000000-0005-0000-0000-00008F020000}"/>
    <cellStyle name="Normal 3 14" xfId="652" xr:uid="{00000000-0005-0000-0000-000090020000}"/>
    <cellStyle name="Normal 3 15" xfId="653" xr:uid="{00000000-0005-0000-0000-000091020000}"/>
    <cellStyle name="Normal 3 16" xfId="654" xr:uid="{00000000-0005-0000-0000-000092020000}"/>
    <cellStyle name="Normal 3 17" xfId="655" xr:uid="{00000000-0005-0000-0000-000093020000}"/>
    <cellStyle name="Normal 3 18" xfId="656" xr:uid="{00000000-0005-0000-0000-000094020000}"/>
    <cellStyle name="Normal 3 19" xfId="892" xr:uid="{00000000-0005-0000-0000-000095020000}"/>
    <cellStyle name="Normal 3 2" xfId="657" xr:uid="{00000000-0005-0000-0000-000096020000}"/>
    <cellStyle name="Normal 3 2 2" xfId="658" xr:uid="{00000000-0005-0000-0000-000097020000}"/>
    <cellStyle name="Normal 3 2 3" xfId="659" xr:uid="{00000000-0005-0000-0000-000098020000}"/>
    <cellStyle name="Normal 3 2_Salida_NIIF_Mensual_v4.3" xfId="660" xr:uid="{00000000-0005-0000-0000-000099020000}"/>
    <cellStyle name="Normal 3 20" xfId="893" xr:uid="{00000000-0005-0000-0000-00009A020000}"/>
    <cellStyle name="Normal 3 21" xfId="903" xr:uid="{00000000-0005-0000-0000-00009B020000}"/>
    <cellStyle name="Normal 3 3" xfId="661" xr:uid="{00000000-0005-0000-0000-00009C020000}"/>
    <cellStyle name="Normal 3 3 2" xfId="662" xr:uid="{00000000-0005-0000-0000-00009D020000}"/>
    <cellStyle name="Normal 3 3 3" xfId="663" xr:uid="{00000000-0005-0000-0000-00009E020000}"/>
    <cellStyle name="Normal 3 3_Salida_NIIF_Mensual_v4.3" xfId="664" xr:uid="{00000000-0005-0000-0000-00009F020000}"/>
    <cellStyle name="Normal 3 4" xfId="665" xr:uid="{00000000-0005-0000-0000-0000A0020000}"/>
    <cellStyle name="Normal 3 5" xfId="666" xr:uid="{00000000-0005-0000-0000-0000A1020000}"/>
    <cellStyle name="Normal 3 6" xfId="667" xr:uid="{00000000-0005-0000-0000-0000A2020000}"/>
    <cellStyle name="Normal 3 7" xfId="668" xr:uid="{00000000-0005-0000-0000-0000A3020000}"/>
    <cellStyle name="Normal 3 8" xfId="669" xr:uid="{00000000-0005-0000-0000-0000A4020000}"/>
    <cellStyle name="Normal 3 9" xfId="670" xr:uid="{00000000-0005-0000-0000-0000A5020000}"/>
    <cellStyle name="Normal 3_A.4-2" xfId="671" xr:uid="{00000000-0005-0000-0000-0000A6020000}"/>
    <cellStyle name="Normal 30" xfId="672" xr:uid="{00000000-0005-0000-0000-0000A7020000}"/>
    <cellStyle name="Normal 31" xfId="673" xr:uid="{00000000-0005-0000-0000-0000A8020000}"/>
    <cellStyle name="Normal 32" xfId="674" xr:uid="{00000000-0005-0000-0000-0000A9020000}"/>
    <cellStyle name="Normal 32 2" xfId="675" xr:uid="{00000000-0005-0000-0000-0000AA020000}"/>
    <cellStyle name="Normal 33" xfId="676" xr:uid="{00000000-0005-0000-0000-0000AB020000}"/>
    <cellStyle name="Normal 34" xfId="677" xr:uid="{00000000-0005-0000-0000-0000AC020000}"/>
    <cellStyle name="Normal 35" xfId="678" xr:uid="{00000000-0005-0000-0000-0000AD020000}"/>
    <cellStyle name="Normal 35 2" xfId="894" xr:uid="{00000000-0005-0000-0000-0000AE020000}"/>
    <cellStyle name="Normal 36" xfId="679" xr:uid="{00000000-0005-0000-0000-0000AF020000}"/>
    <cellStyle name="Normal 36 2" xfId="895" xr:uid="{00000000-0005-0000-0000-0000B0020000}"/>
    <cellStyle name="Normal 37" xfId="680" xr:uid="{00000000-0005-0000-0000-0000B1020000}"/>
    <cellStyle name="Normal 38" xfId="896" xr:uid="{00000000-0005-0000-0000-0000B2020000}"/>
    <cellStyle name="Normal 39" xfId="897" xr:uid="{00000000-0005-0000-0000-0000B3020000}"/>
    <cellStyle name="Normal 4" xfId="681" xr:uid="{00000000-0005-0000-0000-0000B4020000}"/>
    <cellStyle name="Normal 4 10" xfId="682" xr:uid="{00000000-0005-0000-0000-0000B5020000}"/>
    <cellStyle name="Normal 4 11" xfId="683" xr:uid="{00000000-0005-0000-0000-0000B6020000}"/>
    <cellStyle name="Normal 4 12" xfId="684" xr:uid="{00000000-0005-0000-0000-0000B7020000}"/>
    <cellStyle name="Normal 4 13" xfId="685" xr:uid="{00000000-0005-0000-0000-0000B8020000}"/>
    <cellStyle name="Normal 4 14" xfId="686" xr:uid="{00000000-0005-0000-0000-0000B9020000}"/>
    <cellStyle name="Normal 4 15" xfId="687" xr:uid="{00000000-0005-0000-0000-0000BA020000}"/>
    <cellStyle name="Normal 4 16" xfId="688" xr:uid="{00000000-0005-0000-0000-0000BB020000}"/>
    <cellStyle name="Normal 4 17" xfId="689" xr:uid="{00000000-0005-0000-0000-0000BC020000}"/>
    <cellStyle name="Normal 4 2" xfId="690" xr:uid="{00000000-0005-0000-0000-0000BD020000}"/>
    <cellStyle name="Normal 4 2 2" xfId="691" xr:uid="{00000000-0005-0000-0000-0000BE020000}"/>
    <cellStyle name="Normal 4 2 3" xfId="692" xr:uid="{00000000-0005-0000-0000-0000BF020000}"/>
    <cellStyle name="Normal 4 3" xfId="693" xr:uid="{00000000-0005-0000-0000-0000C0020000}"/>
    <cellStyle name="Normal 4 4" xfId="694" xr:uid="{00000000-0005-0000-0000-0000C1020000}"/>
    <cellStyle name="Normal 4 5" xfId="695" xr:uid="{00000000-0005-0000-0000-0000C2020000}"/>
    <cellStyle name="Normal 4 6" xfId="696" xr:uid="{00000000-0005-0000-0000-0000C3020000}"/>
    <cellStyle name="Normal 4 7" xfId="697" xr:uid="{00000000-0005-0000-0000-0000C4020000}"/>
    <cellStyle name="Normal 4 8" xfId="698" xr:uid="{00000000-0005-0000-0000-0000C5020000}"/>
    <cellStyle name="Normal 4 9" xfId="699" xr:uid="{00000000-0005-0000-0000-0000C6020000}"/>
    <cellStyle name="Normal 40" xfId="901" xr:uid="{00000000-0005-0000-0000-0000C7020000}"/>
    <cellStyle name="Normal 40 2" xfId="918" xr:uid="{00000000-0005-0000-0000-0000C8020000}"/>
    <cellStyle name="Normal 41" xfId="904" xr:uid="{00000000-0005-0000-0000-0000C9020000}"/>
    <cellStyle name="Normal 42" xfId="911" xr:uid="{00000000-0005-0000-0000-0000CA020000}"/>
    <cellStyle name="Normal 43" xfId="916" xr:uid="{00000000-0005-0000-0000-0000CB020000}"/>
    <cellStyle name="Normal 44" xfId="910" xr:uid="{00000000-0005-0000-0000-0000CC020000}"/>
    <cellStyle name="Normal 45" xfId="905" xr:uid="{00000000-0005-0000-0000-0000CD020000}"/>
    <cellStyle name="Normal 46" xfId="908" xr:uid="{00000000-0005-0000-0000-0000CE020000}"/>
    <cellStyle name="Normal 47" xfId="917" xr:uid="{00000000-0005-0000-0000-0000CF020000}"/>
    <cellStyle name="Normal 48" xfId="921" xr:uid="{D7AAE241-ED98-4FEF-8EBE-504B3474B288}"/>
    <cellStyle name="Normal 48 2" xfId="924" xr:uid="{E23CA413-9B3D-4983-8D16-997825844045}"/>
    <cellStyle name="Normal 5" xfId="700" xr:uid="{00000000-0005-0000-0000-0000D0020000}"/>
    <cellStyle name="Normal 5 2" xfId="701" xr:uid="{00000000-0005-0000-0000-0000D1020000}"/>
    <cellStyle name="Normal 5 3" xfId="702" xr:uid="{00000000-0005-0000-0000-0000D2020000}"/>
    <cellStyle name="Normal 5 4" xfId="703" xr:uid="{00000000-0005-0000-0000-0000D3020000}"/>
    <cellStyle name="Normal 5 5" xfId="704" xr:uid="{00000000-0005-0000-0000-0000D4020000}"/>
    <cellStyle name="Normal 5 6" xfId="705" xr:uid="{00000000-0005-0000-0000-0000D5020000}"/>
    <cellStyle name="Normal 5 7" xfId="706" xr:uid="{00000000-0005-0000-0000-0000D6020000}"/>
    <cellStyle name="Normal 5 8" xfId="707" xr:uid="{00000000-0005-0000-0000-0000D7020000}"/>
    <cellStyle name="Normal 5 9" xfId="1" xr:uid="{00000000-0005-0000-0000-0000D8020000}"/>
    <cellStyle name="Normal 6" xfId="708" xr:uid="{00000000-0005-0000-0000-0000D9020000}"/>
    <cellStyle name="Normal 6 2" xfId="709" xr:uid="{00000000-0005-0000-0000-0000DA020000}"/>
    <cellStyle name="Normal 6 3" xfId="710" xr:uid="{00000000-0005-0000-0000-0000DB020000}"/>
    <cellStyle name="Normal 6 4" xfId="711" xr:uid="{00000000-0005-0000-0000-0000DC020000}"/>
    <cellStyle name="Normal 6 5" xfId="712" xr:uid="{00000000-0005-0000-0000-0000DD020000}"/>
    <cellStyle name="Normal 6 6" xfId="713" xr:uid="{00000000-0005-0000-0000-0000DE020000}"/>
    <cellStyle name="Normal 6 7" xfId="714" xr:uid="{00000000-0005-0000-0000-0000DF020000}"/>
    <cellStyle name="Normal 6 8" xfId="715" xr:uid="{00000000-0005-0000-0000-0000E0020000}"/>
    <cellStyle name="Normal 6 9" xfId="900" xr:uid="{00000000-0005-0000-0000-0000E1020000}"/>
    <cellStyle name="Normal 6 9 2" xfId="915" xr:uid="{00000000-0005-0000-0000-0000E2020000}"/>
    <cellStyle name="Normal 7" xfId="716" xr:uid="{00000000-0005-0000-0000-0000E3020000}"/>
    <cellStyle name="Normal 7 2" xfId="717" xr:uid="{00000000-0005-0000-0000-0000E4020000}"/>
    <cellStyle name="Normal 7 3" xfId="718" xr:uid="{00000000-0005-0000-0000-0000E5020000}"/>
    <cellStyle name="Normal 7 4" xfId="719" xr:uid="{00000000-0005-0000-0000-0000E6020000}"/>
    <cellStyle name="Normal 7 5" xfId="720" xr:uid="{00000000-0005-0000-0000-0000E7020000}"/>
    <cellStyle name="Normal 7 6" xfId="721" xr:uid="{00000000-0005-0000-0000-0000E8020000}"/>
    <cellStyle name="Normal 7 7" xfId="722" xr:uid="{00000000-0005-0000-0000-0000E9020000}"/>
    <cellStyle name="Normal 7 8" xfId="723" xr:uid="{00000000-0005-0000-0000-0000EA020000}"/>
    <cellStyle name="Normal 7 9" xfId="898" xr:uid="{00000000-0005-0000-0000-0000EB020000}"/>
    <cellStyle name="Normal 8" xfId="724" xr:uid="{00000000-0005-0000-0000-0000EC020000}"/>
    <cellStyle name="Normal 8 2" xfId="725" xr:uid="{00000000-0005-0000-0000-0000ED020000}"/>
    <cellStyle name="Normal 8 3" xfId="726" xr:uid="{00000000-0005-0000-0000-0000EE020000}"/>
    <cellStyle name="Normal 8 4" xfId="727" xr:uid="{00000000-0005-0000-0000-0000EF020000}"/>
    <cellStyle name="Normal 8 5" xfId="728" xr:uid="{00000000-0005-0000-0000-0000F0020000}"/>
    <cellStyle name="Normal 8 6" xfId="729" xr:uid="{00000000-0005-0000-0000-0000F1020000}"/>
    <cellStyle name="Normal 8 7" xfId="730" xr:uid="{00000000-0005-0000-0000-0000F2020000}"/>
    <cellStyle name="Normal 8 8" xfId="731" xr:uid="{00000000-0005-0000-0000-0000F3020000}"/>
    <cellStyle name="Normal 9" xfId="732" xr:uid="{00000000-0005-0000-0000-0000F4020000}"/>
    <cellStyle name="Normal 9 2" xfId="733" xr:uid="{00000000-0005-0000-0000-0000F5020000}"/>
    <cellStyle name="Normal 9 3" xfId="734" xr:uid="{00000000-0005-0000-0000-0000F6020000}"/>
    <cellStyle name="Notas 2" xfId="735" xr:uid="{00000000-0005-0000-0000-0000F7020000}"/>
    <cellStyle name="Notas 2 2" xfId="736" xr:uid="{00000000-0005-0000-0000-0000F8020000}"/>
    <cellStyle name="Notas 3" xfId="737" xr:uid="{00000000-0005-0000-0000-0000F9020000}"/>
    <cellStyle name="Notas 3 2" xfId="738" xr:uid="{00000000-0005-0000-0000-0000FA020000}"/>
    <cellStyle name="Notas 4" xfId="739" xr:uid="{00000000-0005-0000-0000-0000FB020000}"/>
    <cellStyle name="Notas 4 2" xfId="740" xr:uid="{00000000-0005-0000-0000-0000FC020000}"/>
    <cellStyle name="Note" xfId="741" xr:uid="{00000000-0005-0000-0000-0000FD020000}"/>
    <cellStyle name="Note 2" xfId="742" xr:uid="{00000000-0005-0000-0000-0000FE020000}"/>
    <cellStyle name="Nuovo" xfId="743" xr:uid="{00000000-0005-0000-0000-0000FF020000}"/>
    <cellStyle name="Output" xfId="744" xr:uid="{00000000-0005-0000-0000-000000030000}"/>
    <cellStyle name="Output 2" xfId="745" xr:uid="{00000000-0005-0000-0000-000001030000}"/>
    <cellStyle name="per.style" xfId="746" xr:uid="{00000000-0005-0000-0000-000002030000}"/>
    <cellStyle name="per.style 10" xfId="747" xr:uid="{00000000-0005-0000-0000-000003030000}"/>
    <cellStyle name="per.style 11" xfId="748" xr:uid="{00000000-0005-0000-0000-000004030000}"/>
    <cellStyle name="per.style 12" xfId="749" xr:uid="{00000000-0005-0000-0000-000005030000}"/>
    <cellStyle name="per.style 13" xfId="750" xr:uid="{00000000-0005-0000-0000-000006030000}"/>
    <cellStyle name="per.style 14" xfId="751" xr:uid="{00000000-0005-0000-0000-000007030000}"/>
    <cellStyle name="per.style 15" xfId="752" xr:uid="{00000000-0005-0000-0000-000008030000}"/>
    <cellStyle name="per.style 16" xfId="753" xr:uid="{00000000-0005-0000-0000-000009030000}"/>
    <cellStyle name="per.style 17" xfId="754" xr:uid="{00000000-0005-0000-0000-00000A030000}"/>
    <cellStyle name="per.style 18" xfId="755" xr:uid="{00000000-0005-0000-0000-00000B030000}"/>
    <cellStyle name="per.style 19" xfId="756" xr:uid="{00000000-0005-0000-0000-00000C030000}"/>
    <cellStyle name="per.style 2" xfId="757" xr:uid="{00000000-0005-0000-0000-00000D030000}"/>
    <cellStyle name="per.style 3" xfId="758" xr:uid="{00000000-0005-0000-0000-00000E030000}"/>
    <cellStyle name="per.style 4" xfId="759" xr:uid="{00000000-0005-0000-0000-00000F030000}"/>
    <cellStyle name="per.style 5" xfId="760" xr:uid="{00000000-0005-0000-0000-000010030000}"/>
    <cellStyle name="per.style 6" xfId="761" xr:uid="{00000000-0005-0000-0000-000011030000}"/>
    <cellStyle name="per.style 7" xfId="762" xr:uid="{00000000-0005-0000-0000-000012030000}"/>
    <cellStyle name="per.style 8" xfId="763" xr:uid="{00000000-0005-0000-0000-000013030000}"/>
    <cellStyle name="per.style 9" xfId="764" xr:uid="{00000000-0005-0000-0000-000014030000}"/>
    <cellStyle name="per.style_CONV" xfId="765" xr:uid="{00000000-0005-0000-0000-000015030000}"/>
    <cellStyle name="Percent [2]" xfId="766" xr:uid="{00000000-0005-0000-0000-000016030000}"/>
    <cellStyle name="Percent 10" xfId="767" xr:uid="{00000000-0005-0000-0000-000017030000}"/>
    <cellStyle name="Percent 11" xfId="768" xr:uid="{00000000-0005-0000-0000-000018030000}"/>
    <cellStyle name="Percent 12" xfId="769" xr:uid="{00000000-0005-0000-0000-000019030000}"/>
    <cellStyle name="Percent 13" xfId="770" xr:uid="{00000000-0005-0000-0000-00001A030000}"/>
    <cellStyle name="Percent 14" xfId="771" xr:uid="{00000000-0005-0000-0000-00001B030000}"/>
    <cellStyle name="Percent 2" xfId="772" xr:uid="{00000000-0005-0000-0000-00001C030000}"/>
    <cellStyle name="Percent 2 10" xfId="773" xr:uid="{00000000-0005-0000-0000-00001D030000}"/>
    <cellStyle name="Percent 2 11" xfId="774" xr:uid="{00000000-0005-0000-0000-00001E030000}"/>
    <cellStyle name="Percent 2 12" xfId="775" xr:uid="{00000000-0005-0000-0000-00001F030000}"/>
    <cellStyle name="Percent 2 13" xfId="776" xr:uid="{00000000-0005-0000-0000-000020030000}"/>
    <cellStyle name="Percent 2 14" xfId="777" xr:uid="{00000000-0005-0000-0000-000021030000}"/>
    <cellStyle name="Percent 2 15" xfId="778" xr:uid="{00000000-0005-0000-0000-000022030000}"/>
    <cellStyle name="Percent 2 16" xfId="779" xr:uid="{00000000-0005-0000-0000-000023030000}"/>
    <cellStyle name="Percent 2 17" xfId="780" xr:uid="{00000000-0005-0000-0000-000024030000}"/>
    <cellStyle name="Percent 2 18" xfId="781" xr:uid="{00000000-0005-0000-0000-000025030000}"/>
    <cellStyle name="Percent 2 19" xfId="782" xr:uid="{00000000-0005-0000-0000-000026030000}"/>
    <cellStyle name="Percent 2 2" xfId="783" xr:uid="{00000000-0005-0000-0000-000027030000}"/>
    <cellStyle name="Percent 2 2 2" xfId="784" xr:uid="{00000000-0005-0000-0000-000028030000}"/>
    <cellStyle name="Percent 2 2 3" xfId="785" xr:uid="{00000000-0005-0000-0000-000029030000}"/>
    <cellStyle name="Percent 2 2 4" xfId="786" xr:uid="{00000000-0005-0000-0000-00002A030000}"/>
    <cellStyle name="Percent 2 2 5" xfId="787" xr:uid="{00000000-0005-0000-0000-00002B030000}"/>
    <cellStyle name="Percent 2 2 6" xfId="788" xr:uid="{00000000-0005-0000-0000-00002C030000}"/>
    <cellStyle name="Percent 2 2 7" xfId="789" xr:uid="{00000000-0005-0000-0000-00002D030000}"/>
    <cellStyle name="Percent 2 20" xfId="790" xr:uid="{00000000-0005-0000-0000-00002E030000}"/>
    <cellStyle name="Percent 2 21" xfId="791" xr:uid="{00000000-0005-0000-0000-00002F030000}"/>
    <cellStyle name="Percent 2 22" xfId="792" xr:uid="{00000000-0005-0000-0000-000030030000}"/>
    <cellStyle name="Percent 2 23" xfId="793" xr:uid="{00000000-0005-0000-0000-000031030000}"/>
    <cellStyle name="Percent 2 24" xfId="794" xr:uid="{00000000-0005-0000-0000-000032030000}"/>
    <cellStyle name="Percent 2 3" xfId="795" xr:uid="{00000000-0005-0000-0000-000033030000}"/>
    <cellStyle name="Percent 2 3 2" xfId="796" xr:uid="{00000000-0005-0000-0000-000034030000}"/>
    <cellStyle name="Percent 2 3 3" xfId="797" xr:uid="{00000000-0005-0000-0000-000035030000}"/>
    <cellStyle name="Percent 2 3 4" xfId="798" xr:uid="{00000000-0005-0000-0000-000036030000}"/>
    <cellStyle name="Percent 2 3 5" xfId="799" xr:uid="{00000000-0005-0000-0000-000037030000}"/>
    <cellStyle name="Percent 2 3 6" xfId="800" xr:uid="{00000000-0005-0000-0000-000038030000}"/>
    <cellStyle name="Percent 2 3 7" xfId="801" xr:uid="{00000000-0005-0000-0000-000039030000}"/>
    <cellStyle name="Percent 2 4" xfId="802" xr:uid="{00000000-0005-0000-0000-00003A030000}"/>
    <cellStyle name="Percent 2 5" xfId="803" xr:uid="{00000000-0005-0000-0000-00003B030000}"/>
    <cellStyle name="Percent 2 6" xfId="804" xr:uid="{00000000-0005-0000-0000-00003C030000}"/>
    <cellStyle name="Percent 2 7" xfId="805" xr:uid="{00000000-0005-0000-0000-00003D030000}"/>
    <cellStyle name="Percent 2 8" xfId="806" xr:uid="{00000000-0005-0000-0000-00003E030000}"/>
    <cellStyle name="Percent 2 9" xfId="807" xr:uid="{00000000-0005-0000-0000-00003F030000}"/>
    <cellStyle name="Percent 3" xfId="808" xr:uid="{00000000-0005-0000-0000-000040030000}"/>
    <cellStyle name="Percent 4" xfId="809" xr:uid="{00000000-0005-0000-0000-000041030000}"/>
    <cellStyle name="Percent 5" xfId="810" xr:uid="{00000000-0005-0000-0000-000042030000}"/>
    <cellStyle name="Percent 6" xfId="811" xr:uid="{00000000-0005-0000-0000-000043030000}"/>
    <cellStyle name="Percent 7" xfId="812" xr:uid="{00000000-0005-0000-0000-000044030000}"/>
    <cellStyle name="Percent 8" xfId="813" xr:uid="{00000000-0005-0000-0000-000045030000}"/>
    <cellStyle name="Percent 9" xfId="814" xr:uid="{00000000-0005-0000-0000-000046030000}"/>
    <cellStyle name="Porcen - Modelo2" xfId="815" xr:uid="{00000000-0005-0000-0000-000047030000}"/>
    <cellStyle name="Porcen - Modelo2 2" xfId="816" xr:uid="{00000000-0005-0000-0000-000048030000}"/>
    <cellStyle name="Porcentaje" xfId="919" builtinId="5"/>
    <cellStyle name="Porcentaje 2" xfId="817" xr:uid="{00000000-0005-0000-0000-00004A030000}"/>
    <cellStyle name="Porcentaje 2 2" xfId="818" xr:uid="{00000000-0005-0000-0000-00004B030000}"/>
    <cellStyle name="Porcentaje 3" xfId="819" xr:uid="{00000000-0005-0000-0000-00004C030000}"/>
    <cellStyle name="Porcentaje 3 2" xfId="820" xr:uid="{00000000-0005-0000-0000-00004D030000}"/>
    <cellStyle name="Porcentaje 4" xfId="821" xr:uid="{00000000-0005-0000-0000-00004E030000}"/>
    <cellStyle name="Porcentaje 4 2" xfId="912" xr:uid="{00000000-0005-0000-0000-00004F030000}"/>
    <cellStyle name="Porcentaje 5" xfId="822" xr:uid="{00000000-0005-0000-0000-000050030000}"/>
    <cellStyle name="Porcentaje 6" xfId="823" xr:uid="{00000000-0005-0000-0000-000051030000}"/>
    <cellStyle name="Porcentaje 7" xfId="824" xr:uid="{00000000-0005-0000-0000-000052030000}"/>
    <cellStyle name="Porcentaje 8" xfId="899" xr:uid="{00000000-0005-0000-0000-000053030000}"/>
    <cellStyle name="Porcentual_C.2" xfId="825" xr:uid="{00000000-0005-0000-0000-000054030000}"/>
    <cellStyle name="PSChar" xfId="826" xr:uid="{00000000-0005-0000-0000-000055030000}"/>
    <cellStyle name="PSChar 10" xfId="827" xr:uid="{00000000-0005-0000-0000-000056030000}"/>
    <cellStyle name="PSChar 11" xfId="828" xr:uid="{00000000-0005-0000-0000-000057030000}"/>
    <cellStyle name="PSChar 12" xfId="829" xr:uid="{00000000-0005-0000-0000-000058030000}"/>
    <cellStyle name="PSChar 13" xfId="830" xr:uid="{00000000-0005-0000-0000-000059030000}"/>
    <cellStyle name="PSChar 14" xfId="831" xr:uid="{00000000-0005-0000-0000-00005A030000}"/>
    <cellStyle name="PSChar 15" xfId="832" xr:uid="{00000000-0005-0000-0000-00005B030000}"/>
    <cellStyle name="PSChar 2" xfId="833" xr:uid="{00000000-0005-0000-0000-00005C030000}"/>
    <cellStyle name="PSChar 3" xfId="834" xr:uid="{00000000-0005-0000-0000-00005D030000}"/>
    <cellStyle name="PSChar 4" xfId="835" xr:uid="{00000000-0005-0000-0000-00005E030000}"/>
    <cellStyle name="PSChar 5" xfId="836" xr:uid="{00000000-0005-0000-0000-00005F030000}"/>
    <cellStyle name="PSChar 6" xfId="837" xr:uid="{00000000-0005-0000-0000-000060030000}"/>
    <cellStyle name="PSChar 7" xfId="838" xr:uid="{00000000-0005-0000-0000-000061030000}"/>
    <cellStyle name="PSChar 8" xfId="839" xr:uid="{00000000-0005-0000-0000-000062030000}"/>
    <cellStyle name="PSChar 9" xfId="840" xr:uid="{00000000-0005-0000-0000-000063030000}"/>
    <cellStyle name="PSHeading" xfId="841" xr:uid="{00000000-0005-0000-0000-000064030000}"/>
    <cellStyle name="Punto" xfId="842" xr:uid="{00000000-0005-0000-0000-000065030000}"/>
    <cellStyle name="Punto 2" xfId="843" xr:uid="{00000000-0005-0000-0000-000066030000}"/>
    <cellStyle name="Punto0" xfId="844" xr:uid="{00000000-0005-0000-0000-000067030000}"/>
    <cellStyle name="Punto0 2" xfId="845" xr:uid="{00000000-0005-0000-0000-000068030000}"/>
    <cellStyle name="Punto1 - Modelo1" xfId="846" xr:uid="{00000000-0005-0000-0000-000069030000}"/>
    <cellStyle name="Punto1 - Modelo1 2" xfId="847" xr:uid="{00000000-0005-0000-0000-00006A030000}"/>
    <cellStyle name="regstoresfromspecstores" xfId="848" xr:uid="{00000000-0005-0000-0000-00006B030000}"/>
    <cellStyle name="RevList" xfId="849" xr:uid="{00000000-0005-0000-0000-00006C030000}"/>
    <cellStyle name="Salida 2" xfId="850" xr:uid="{00000000-0005-0000-0000-00006D030000}"/>
    <cellStyle name="SHADEDSTORES" xfId="851" xr:uid="{00000000-0005-0000-0000-00006E030000}"/>
    <cellStyle name="SHADEDSTORES 2" xfId="852" xr:uid="{00000000-0005-0000-0000-00006F030000}"/>
    <cellStyle name="SHADEDSTORES 3" xfId="909" xr:uid="{00000000-0005-0000-0000-000070030000}"/>
    <cellStyle name="specstores" xfId="853" xr:uid="{00000000-0005-0000-0000-000071030000}"/>
    <cellStyle name="specstores 10" xfId="854" xr:uid="{00000000-0005-0000-0000-000072030000}"/>
    <cellStyle name="specstores 11" xfId="855" xr:uid="{00000000-0005-0000-0000-000073030000}"/>
    <cellStyle name="specstores 12" xfId="856" xr:uid="{00000000-0005-0000-0000-000074030000}"/>
    <cellStyle name="specstores 13" xfId="857" xr:uid="{00000000-0005-0000-0000-000075030000}"/>
    <cellStyle name="specstores 14" xfId="858" xr:uid="{00000000-0005-0000-0000-000076030000}"/>
    <cellStyle name="specstores 15" xfId="859" xr:uid="{00000000-0005-0000-0000-000077030000}"/>
    <cellStyle name="specstores 2" xfId="860" xr:uid="{00000000-0005-0000-0000-000078030000}"/>
    <cellStyle name="specstores 3" xfId="861" xr:uid="{00000000-0005-0000-0000-000079030000}"/>
    <cellStyle name="specstores 4" xfId="862" xr:uid="{00000000-0005-0000-0000-00007A030000}"/>
    <cellStyle name="specstores 5" xfId="863" xr:uid="{00000000-0005-0000-0000-00007B030000}"/>
    <cellStyle name="specstores 6" xfId="864" xr:uid="{00000000-0005-0000-0000-00007C030000}"/>
    <cellStyle name="specstores 7" xfId="865" xr:uid="{00000000-0005-0000-0000-00007D030000}"/>
    <cellStyle name="specstores 8" xfId="866" xr:uid="{00000000-0005-0000-0000-00007E030000}"/>
    <cellStyle name="specstores 9" xfId="867" xr:uid="{00000000-0005-0000-0000-00007F030000}"/>
    <cellStyle name="specstores_Salida_NIIF_Mensual_v4.3" xfId="868" xr:uid="{00000000-0005-0000-0000-000080030000}"/>
    <cellStyle name="Subtotal" xfId="869" xr:uid="{00000000-0005-0000-0000-000081030000}"/>
    <cellStyle name="Table Heading" xfId="870" xr:uid="{00000000-0005-0000-0000-000082030000}"/>
    <cellStyle name="Table Heading 2" xfId="871" xr:uid="{00000000-0005-0000-0000-000083030000}"/>
    <cellStyle name="Table Title" xfId="872" xr:uid="{00000000-0005-0000-0000-000084030000}"/>
    <cellStyle name="Table Title 2" xfId="873" xr:uid="{00000000-0005-0000-0000-000085030000}"/>
    <cellStyle name="Table Units" xfId="874" xr:uid="{00000000-0005-0000-0000-000086030000}"/>
    <cellStyle name="Table Units 2" xfId="875" xr:uid="{00000000-0005-0000-0000-000087030000}"/>
    <cellStyle name="Texto de advertencia 2" xfId="876" xr:uid="{00000000-0005-0000-0000-000088030000}"/>
    <cellStyle name="Texto explicativo 2" xfId="877" xr:uid="{00000000-0005-0000-0000-000089030000}"/>
    <cellStyle name="Title" xfId="878" xr:uid="{00000000-0005-0000-0000-00008A030000}"/>
    <cellStyle name="Title 2" xfId="879" xr:uid="{00000000-0005-0000-0000-00008B030000}"/>
    <cellStyle name="Título 1 2" xfId="880" xr:uid="{00000000-0005-0000-0000-00008C030000}"/>
    <cellStyle name="Título 1 2 2" xfId="881" xr:uid="{00000000-0005-0000-0000-00008D030000}"/>
    <cellStyle name="Título 2 2" xfId="882" xr:uid="{00000000-0005-0000-0000-00008E030000}"/>
    <cellStyle name="Título 2 2 2" xfId="883" xr:uid="{00000000-0005-0000-0000-00008F030000}"/>
    <cellStyle name="Título 3 2" xfId="884" xr:uid="{00000000-0005-0000-0000-000090030000}"/>
    <cellStyle name="Total 2" xfId="885" xr:uid="{00000000-0005-0000-0000-000091030000}"/>
    <cellStyle name="Total 2 2" xfId="886" xr:uid="{00000000-0005-0000-0000-000092030000}"/>
    <cellStyle name="Total 3" xfId="887" xr:uid="{00000000-0005-0000-0000-000093030000}"/>
    <cellStyle name="Total 3 2" xfId="888" xr:uid="{00000000-0005-0000-0000-000094030000}"/>
    <cellStyle name="Total 4" xfId="889" xr:uid="{00000000-0005-0000-0000-000095030000}"/>
    <cellStyle name="Warning Text" xfId="890" xr:uid="{00000000-0005-0000-0000-000096030000}"/>
    <cellStyle name="Warning Text 2" xfId="891" xr:uid="{00000000-0005-0000-0000-000097030000}"/>
  </cellStyles>
  <dxfs count="0"/>
  <tableStyles count="0" defaultTableStyle="TableStyleMedium2" defaultPivotStyle="PivotStyleMedium9"/>
  <colors>
    <mruColors>
      <color rgb="FFD81E05"/>
      <color rgb="FFEC5A5A"/>
      <color rgb="FF617380"/>
      <color rgb="FFFF0022"/>
      <color rgb="FFED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424C-4DFC-A374-D3B0F23D8A0B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C-4DFC-A374-D3B0F23D8A0B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C-4DFC-A374-D3B0F23D8A0B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C-4DFC-A374-D3B0F23D8A0B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C-4DFC-A374-D3B0F23D8A0B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C-4DFC-A374-D3B0F23D8A0B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4C-4DFC-A374-D3B0F23D8A0B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C-4DFC-A374-D3B0F23D8A0B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C-4DFC-A374-D3B0F23D8A0B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24C-4DFC-A374-D3B0F23D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7128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0C88D-43A4-4F6C-8006-913C68E9E793}"/>
            </a:ext>
          </a:extLst>
        </xdr:cNvPr>
        <xdr:cNvSpPr/>
      </xdr:nvSpPr>
      <xdr:spPr>
        <a:xfrm>
          <a:off x="18914828" y="274409"/>
          <a:ext cx="23145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E264C89A-65E6-4A0E-ADCB-A28B0BC02EC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327717</xdr:colOff>
      <xdr:row>12</xdr:row>
      <xdr:rowOff>109004</xdr:rowOff>
    </xdr:from>
    <xdr:to>
      <xdr:col>12</xdr:col>
      <xdr:colOff>330756</xdr:colOff>
      <xdr:row>12</xdr:row>
      <xdr:rowOff>109689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631825</xdr:colOff>
      <xdr:row>1</xdr:row>
      <xdr:rowOff>88900</xdr:rowOff>
    </xdr:from>
    <xdr:to>
      <xdr:col>14</xdr:col>
      <xdr:colOff>444500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411325" y="279400"/>
          <a:ext cx="17811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86632</xdr:rowOff>
    </xdr:from>
    <xdr:to>
      <xdr:col>25</xdr:col>
      <xdr:colOff>485550</xdr:colOff>
      <xdr:row>1</xdr:row>
      <xdr:rowOff>547006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520604" y="290739"/>
          <a:ext cx="18793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22CE-3A0E-4F48-96D2-C2DCB11418B4}"/>
            </a:ext>
          </a:extLst>
        </xdr:cNvPr>
        <xdr:cNvSpPr/>
      </xdr:nvSpPr>
      <xdr:spPr>
        <a:xfrm>
          <a:off x="12386127" y="288925"/>
          <a:ext cx="20254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CD5FF-8345-4324-B9DD-092A02C953FA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Financieros/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  <sheetName val="Hoja4"/>
      <sheetName val="Hoja5"/>
      <sheetName val="DETALLE SINIESTROS  COVID"/>
      <sheetName val="ratios"/>
      <sheetName val="ratios (2)"/>
      <sheetName val="Beneficio Bankia"/>
      <sheetName val="Datos Pe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/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3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DICIEMBRE</v>
          </cell>
          <cell r="C464" t="str">
            <v>DECEMBER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</v>
          </cell>
          <cell r="C494" t="str">
            <v>5. Other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Hoja4"/>
      <sheetName val="Hoja5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DETALLE SINIESTROS  COVID"/>
      <sheetName val="ratios"/>
      <sheetName val="ratios (2)"/>
      <sheetName val="TABLA DETERIOROS"/>
      <sheetName val="BMV"/>
      <sheetName val="Beneficio Bankia"/>
      <sheetName val="Datos Pe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Holdings, eliminations and other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12 meses)</v>
          </cell>
          <cell r="C180" t="str">
            <v>Earnings per share (euros / 12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SEPTIEMBRE</v>
          </cell>
          <cell r="C464" t="str">
            <v>SEPTEMBER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 técnicos y no técnicos y reversión  de deterioros.</v>
          </cell>
          <cell r="C489" t="str">
            <v>4. Other technical and non-technical revenues and impairment reversals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técnicos y no técnicos y deterioro</v>
          </cell>
          <cell r="C494" t="str">
            <v>5. Other technical and non-technical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:O38"/>
  <sheetViews>
    <sheetView showRowColHeaders="0" zoomScale="120" zoomScaleNormal="120" workbookViewId="0"/>
  </sheetViews>
  <sheetFormatPr baseColWidth="10" defaultColWidth="0" defaultRowHeight="15" zeroHeight="1"/>
  <cols>
    <col min="1" max="1" width="10.85546875" style="26" customWidth="1"/>
    <col min="2" max="2" width="43.5703125" style="26" customWidth="1"/>
    <col min="3" max="3" width="34.5703125" style="26" customWidth="1"/>
    <col min="4" max="4" width="2" style="26" customWidth="1"/>
    <col min="5" max="5" width="10.85546875" style="26" customWidth="1"/>
    <col min="6" max="14" width="10.85546875" style="26" hidden="1" customWidth="1"/>
    <col min="15" max="15" width="0" style="26" hidden="1" customWidth="1"/>
    <col min="16" max="16384" width="10.85546875" style="26" hidden="1"/>
  </cols>
  <sheetData>
    <row r="1" spans="2:6"/>
    <row r="2" spans="2:6"/>
    <row r="3" spans="2:6"/>
    <row r="4" spans="2:6">
      <c r="C4" s="33"/>
      <c r="D4" s="33"/>
      <c r="E4" s="33"/>
      <c r="F4" s="33"/>
    </row>
    <row r="5" spans="2:6" ht="24.95" customHeight="1">
      <c r="B5" s="118" t="s">
        <v>241</v>
      </c>
      <c r="C5" s="33"/>
      <c r="D5" s="33"/>
      <c r="E5" s="33"/>
      <c r="F5" s="33"/>
    </row>
    <row r="6" spans="2:6">
      <c r="C6" s="33"/>
      <c r="D6" s="33"/>
      <c r="E6" s="33"/>
      <c r="F6" s="33"/>
    </row>
    <row r="7" spans="2:6" ht="24.95" customHeight="1">
      <c r="B7" s="37" t="s">
        <v>133</v>
      </c>
      <c r="C7" s="33"/>
      <c r="D7" s="34"/>
      <c r="E7" s="33"/>
      <c r="F7" s="33"/>
    </row>
    <row r="8" spans="2:6">
      <c r="B8" s="35"/>
      <c r="C8" s="33"/>
      <c r="D8" s="33"/>
      <c r="E8" s="33"/>
      <c r="F8" s="33"/>
    </row>
    <row r="9" spans="2:6" ht="24.95" customHeight="1">
      <c r="B9" s="37" t="s">
        <v>134</v>
      </c>
      <c r="C9" s="33"/>
      <c r="D9" s="34"/>
      <c r="E9" s="33"/>
      <c r="F9" s="33"/>
    </row>
    <row r="10" spans="2:6">
      <c r="B10" s="35"/>
      <c r="C10" s="33"/>
      <c r="D10" s="33"/>
      <c r="E10" s="33"/>
      <c r="F10" s="33"/>
    </row>
    <row r="11" spans="2:6" ht="24.95" customHeight="1">
      <c r="B11" s="37" t="s">
        <v>135</v>
      </c>
      <c r="C11" s="33"/>
      <c r="D11" s="34"/>
      <c r="E11" s="34"/>
    </row>
    <row r="12" spans="2:6">
      <c r="B12" s="35"/>
      <c r="C12" s="33"/>
      <c r="D12" s="33"/>
      <c r="E12" s="33"/>
      <c r="F12" s="33"/>
    </row>
    <row r="13" spans="2:6" ht="28.5" customHeight="1">
      <c r="B13" s="37" t="s">
        <v>228</v>
      </c>
      <c r="C13" s="33"/>
      <c r="D13" s="34"/>
      <c r="E13" s="34"/>
    </row>
    <row r="14" spans="2:6">
      <c r="B14" s="35"/>
      <c r="C14" s="33"/>
      <c r="D14" s="33"/>
      <c r="E14" s="33"/>
      <c r="F14" s="33"/>
    </row>
    <row r="15" spans="2:6" ht="24.95" customHeight="1">
      <c r="B15" s="37" t="s">
        <v>144</v>
      </c>
    </row>
    <row r="16" spans="2:6" ht="16.5">
      <c r="B16" s="28"/>
    </row>
    <row r="17" spans="2:2" ht="24.75" customHeight="1">
      <c r="B17" s="37" t="s">
        <v>152</v>
      </c>
    </row>
    <row r="18" spans="2:2"/>
    <row r="19" spans="2:2" ht="24.75" customHeight="1">
      <c r="B19" s="37" t="s">
        <v>209</v>
      </c>
    </row>
    <row r="20" spans="2:2"/>
    <row r="21" spans="2:2" ht="24.75" customHeight="1">
      <c r="B21" s="37" t="s">
        <v>221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0" spans="2:2" hidden="1"/>
    <row r="31" spans="2:2" hidden="1"/>
    <row r="32" spans="2:2" hidden="1"/>
    <row r="33"/>
    <row r="34"/>
    <row r="35"/>
    <row r="36"/>
    <row r="37" hidden="1"/>
    <row r="38" hidden="1"/>
  </sheetData>
  <hyperlinks>
    <hyperlink ref="B7" location="'12M 2021_BS'!A1" display="Consolidated Balance Sheet " xr:uid="{00000000-0004-0000-0000-000000000000}"/>
    <hyperlink ref="B9" location="'12M 2021_Con P&amp;L'!A1" display="Consolidated Profit &amp; Loss" xr:uid="{00000000-0004-0000-0000-000001000000}"/>
    <hyperlink ref="B11" location="'12M 2021_P&amp;L by BU'!A1" display="Profit &amp; Loss by Business Unit" xr:uid="{00000000-0004-0000-0000-000002000000}"/>
    <hyperlink ref="B15" location="'Quarterly standalone'!A1" display="Quarterly standalone figures" xr:uid="{00000000-0004-0000-0000-000003000000}"/>
    <hyperlink ref="B17" location="'Prem &amp; Attr. Result by Country'!A1" display="Premiums and attributable result by Country" xr:uid="{00000000-0004-0000-0000-000004000000}"/>
    <hyperlink ref="B19" location="'Regional Data by Segments'!A1" display="Regional Data by Segments" xr:uid="{95E3CB65-4B6B-4C65-895F-6FE43321DD56}"/>
    <hyperlink ref="B21" location="'Consensus vs Current'!A1" display="Consensus vs Actual" xr:uid="{FFB3335F-5D0B-4349-9F04-F15DBB097570}"/>
    <hyperlink ref="B13" location="'4Q 2021_P&amp;L by BU'!A1" display="'4Q 2021_P&amp;L by BU'!A1" xr:uid="{21DA7E61-9C99-440F-BF9F-A190DE98007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6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6" width="0" hidden="1" customWidth="1"/>
    <col min="7" max="16384" width="10.85546875" hidden="1"/>
  </cols>
  <sheetData>
    <row r="1" spans="1:5"/>
    <row r="2" spans="1:5" s="121" customFormat="1" ht="50.1" customHeight="1">
      <c r="A2" s="27"/>
      <c r="B2" s="119" t="str">
        <f>+CONCATENATE("Consolidated balance sheet - "&amp;Index!$B$5)</f>
        <v>Consolidated balance sheet - 12M 2021</v>
      </c>
      <c r="C2" s="120"/>
      <c r="D2" s="120"/>
      <c r="E2" s="120"/>
    </row>
    <row r="3" spans="1:5" ht="68.45" customHeight="1"/>
    <row r="4" spans="1:5" ht="36.75" customHeight="1">
      <c r="B4" s="4"/>
      <c r="C4" s="5" t="s">
        <v>217</v>
      </c>
      <c r="D4" s="5" t="s">
        <v>242</v>
      </c>
    </row>
    <row r="5" spans="1:5" ht="18">
      <c r="B5" s="6" t="s">
        <v>14</v>
      </c>
      <c r="C5" s="7">
        <v>2780.0655669365301</v>
      </c>
      <c r="D5" s="8">
        <v>2911.3427305599698</v>
      </c>
    </row>
    <row r="6" spans="1:5" ht="18">
      <c r="B6" s="9" t="s">
        <v>15</v>
      </c>
      <c r="C6" s="10">
        <v>1409.7838515799399</v>
      </c>
      <c r="D6" s="88">
        <v>1472.53718778437</v>
      </c>
    </row>
    <row r="7" spans="1:5" ht="18">
      <c r="B7" s="9" t="s">
        <v>16</v>
      </c>
      <c r="C7" s="10">
        <v>1370.28171535659</v>
      </c>
      <c r="D7" s="88">
        <v>1438.8055427756001</v>
      </c>
    </row>
    <row r="8" spans="1:5" ht="18">
      <c r="B8" s="6" t="s">
        <v>17</v>
      </c>
      <c r="C8" s="7">
        <v>1279.3359461373</v>
      </c>
      <c r="D8" s="8">
        <v>1295.07169769915</v>
      </c>
    </row>
    <row r="9" spans="1:5" ht="18">
      <c r="B9" s="9" t="s">
        <v>148</v>
      </c>
      <c r="C9" s="10">
        <v>1040.43366282908</v>
      </c>
      <c r="D9" s="88">
        <v>1071.8192451012301</v>
      </c>
    </row>
    <row r="10" spans="1:5" ht="18">
      <c r="B10" s="9" t="s">
        <v>18</v>
      </c>
      <c r="C10" s="10">
        <v>238.90228330821898</v>
      </c>
      <c r="D10" s="88">
        <v>223.252452597922</v>
      </c>
    </row>
    <row r="11" spans="1:5" ht="18">
      <c r="B11" s="6" t="s">
        <v>19</v>
      </c>
      <c r="C11" s="7">
        <v>38931.402903613998</v>
      </c>
      <c r="D11" s="8">
        <v>39242.958127183803</v>
      </c>
    </row>
    <row r="12" spans="1:5" ht="18">
      <c r="B12" s="9" t="s">
        <v>149</v>
      </c>
      <c r="C12" s="10">
        <v>1199.5136857812599</v>
      </c>
      <c r="D12" s="88">
        <v>1260.0622204776198</v>
      </c>
    </row>
    <row r="13" spans="1:5" ht="18">
      <c r="B13" s="9" t="s">
        <v>12</v>
      </c>
      <c r="C13" s="10"/>
      <c r="D13" s="88"/>
    </row>
    <row r="14" spans="1:5" ht="18">
      <c r="B14" s="11" t="s">
        <v>40</v>
      </c>
      <c r="C14" s="10">
        <v>1584.3792979151299</v>
      </c>
      <c r="D14" s="88">
        <v>1527.7931305248401</v>
      </c>
    </row>
    <row r="15" spans="1:5" ht="18">
      <c r="B15" s="11" t="s">
        <v>39</v>
      </c>
      <c r="C15" s="10">
        <v>30100.726880608599</v>
      </c>
      <c r="D15" s="88">
        <v>28961.488733720802</v>
      </c>
    </row>
    <row r="16" spans="1:5" ht="18">
      <c r="B16" s="11" t="s">
        <v>38</v>
      </c>
      <c r="C16" s="10">
        <v>4826.0208279539302</v>
      </c>
      <c r="D16" s="88">
        <v>5754.0121802762005</v>
      </c>
    </row>
    <row r="17" spans="2:4" ht="18">
      <c r="B17" s="9" t="s">
        <v>20</v>
      </c>
      <c r="C17" s="10">
        <v>336.41742519270304</v>
      </c>
      <c r="D17" s="88">
        <v>656.99419970795896</v>
      </c>
    </row>
    <row r="18" spans="2:4" ht="18">
      <c r="B18" s="9" t="s">
        <v>21</v>
      </c>
      <c r="C18" s="10">
        <v>652.15847774489896</v>
      </c>
      <c r="D18" s="88">
        <v>835.023135657171</v>
      </c>
    </row>
    <row r="19" spans="2:4" ht="18">
      <c r="B19" s="9" t="s">
        <v>22</v>
      </c>
      <c r="C19" s="10">
        <v>232.18630841754199</v>
      </c>
      <c r="D19" s="88">
        <v>247.58452681930598</v>
      </c>
    </row>
    <row r="20" spans="2:4" ht="36">
      <c r="B20" s="6" t="s">
        <v>23</v>
      </c>
      <c r="C20" s="7">
        <v>2502.4178805390297</v>
      </c>
      <c r="D20" s="8">
        <v>2957.2624252527598</v>
      </c>
    </row>
    <row r="21" spans="2:4" ht="18">
      <c r="B21" s="6" t="s">
        <v>24</v>
      </c>
      <c r="C21" s="7">
        <v>49.499345404473402</v>
      </c>
      <c r="D21" s="8">
        <v>54.038408886899198</v>
      </c>
    </row>
    <row r="22" spans="2:4" ht="18">
      <c r="B22" s="6" t="s">
        <v>25</v>
      </c>
      <c r="C22" s="7">
        <v>5378.5792422968698</v>
      </c>
      <c r="D22" s="8">
        <v>6084.6892821070196</v>
      </c>
    </row>
    <row r="23" spans="2:4" ht="18">
      <c r="B23" s="6" t="s">
        <v>26</v>
      </c>
      <c r="C23" s="7">
        <v>221.68096628273102</v>
      </c>
      <c r="D23" s="8">
        <v>299.60613121256097</v>
      </c>
    </row>
    <row r="24" spans="2:4" ht="18">
      <c r="B24" s="6" t="s">
        <v>27</v>
      </c>
      <c r="C24" s="7">
        <v>5359.1367632873098</v>
      </c>
      <c r="D24" s="8">
        <v>5594.7035898574495</v>
      </c>
    </row>
    <row r="25" spans="2:4" ht="18">
      <c r="B25" s="9" t="s">
        <v>28</v>
      </c>
      <c r="C25" s="10">
        <v>3477.3223797475002</v>
      </c>
      <c r="D25" s="88">
        <v>3891.9583224674702</v>
      </c>
    </row>
    <row r="26" spans="2:4" ht="18">
      <c r="B26" s="9" t="s">
        <v>29</v>
      </c>
      <c r="C26" s="10">
        <v>1012.21398044667</v>
      </c>
      <c r="D26" s="88">
        <v>791.72515796546804</v>
      </c>
    </row>
    <row r="27" spans="2:4" ht="18">
      <c r="B27" s="9" t="s">
        <v>13</v>
      </c>
      <c r="C27" s="10"/>
      <c r="D27" s="88"/>
    </row>
    <row r="28" spans="2:4" ht="18">
      <c r="B28" s="11" t="s">
        <v>36</v>
      </c>
      <c r="C28" s="10">
        <v>181.62390490429999</v>
      </c>
      <c r="D28" s="88">
        <v>191.44315753721099</v>
      </c>
    </row>
    <row r="29" spans="2:4" ht="18">
      <c r="B29" s="11" t="s">
        <v>37</v>
      </c>
      <c r="C29" s="10">
        <v>149.89764799359699</v>
      </c>
      <c r="D29" s="88">
        <v>173.70729539839002</v>
      </c>
    </row>
    <row r="30" spans="2:4" ht="18">
      <c r="B30" s="9" t="s">
        <v>30</v>
      </c>
      <c r="C30" s="10">
        <v>538.07885019523894</v>
      </c>
      <c r="D30" s="88">
        <v>545.869656488906</v>
      </c>
    </row>
    <row r="31" spans="2:4" ht="18">
      <c r="B31" s="9" t="s">
        <v>31</v>
      </c>
      <c r="C31" s="10">
        <v>0</v>
      </c>
      <c r="D31" s="88">
        <v>0</v>
      </c>
    </row>
    <row r="32" spans="2:4" ht="18">
      <c r="B32" s="6" t="s">
        <v>32</v>
      </c>
      <c r="C32" s="7">
        <v>2418.9106646543501</v>
      </c>
      <c r="D32" s="8">
        <v>2887.69247279615</v>
      </c>
    </row>
    <row r="33" spans="2:4" ht="18">
      <c r="B33" s="6" t="s">
        <v>33</v>
      </c>
      <c r="C33" s="7">
        <v>1908.67317311685</v>
      </c>
      <c r="D33" s="8">
        <v>1902.48544872246</v>
      </c>
    </row>
    <row r="34" spans="2:4" ht="18">
      <c r="B34" s="6" t="s">
        <v>34</v>
      </c>
      <c r="C34" s="7">
        <v>163.41946695545602</v>
      </c>
      <c r="D34" s="8">
        <v>247.32833230327299</v>
      </c>
    </row>
    <row r="35" spans="2:4" ht="36">
      <c r="B35" s="6" t="s">
        <v>35</v>
      </c>
      <c r="C35" s="7">
        <v>8159.5087798437507</v>
      </c>
      <c r="D35" s="8">
        <v>377.11310294886601</v>
      </c>
    </row>
    <row r="36" spans="2:4" ht="18">
      <c r="B36" s="6" t="s">
        <v>11</v>
      </c>
      <c r="C36" s="7">
        <v>69152.630699068643</v>
      </c>
      <c r="D36" s="8">
        <v>63854.191749530364</v>
      </c>
    </row>
    <row r="37" spans="2:4"/>
    <row r="38" spans="2:4"/>
    <row r="39" spans="2:4" ht="37.5" customHeight="1">
      <c r="C39" s="5" t="s">
        <v>217</v>
      </c>
      <c r="D39" s="5" t="s">
        <v>242</v>
      </c>
    </row>
    <row r="40" spans="2:4" ht="18">
      <c r="B40" s="6" t="s">
        <v>43</v>
      </c>
      <c r="C40" s="7">
        <v>9837.8411396608699</v>
      </c>
      <c r="D40" s="8">
        <v>9666.4366067260798</v>
      </c>
    </row>
    <row r="41" spans="2:4" ht="18">
      <c r="B41" s="9" t="s">
        <v>44</v>
      </c>
      <c r="C41" s="10">
        <v>307.95532730288102</v>
      </c>
      <c r="D41" s="88">
        <v>307.95532729336202</v>
      </c>
    </row>
    <row r="42" spans="2:4" ht="18">
      <c r="B42" s="9" t="s">
        <v>45</v>
      </c>
      <c r="C42" s="10">
        <v>1506.7293364499901</v>
      </c>
      <c r="D42" s="88">
        <v>1506.7293364500001</v>
      </c>
    </row>
    <row r="43" spans="2:4" ht="18">
      <c r="B43" s="9" t="s">
        <v>46</v>
      </c>
      <c r="C43" s="10">
        <v>7057.199041525645</v>
      </c>
      <c r="D43" s="88">
        <v>7102.3183460412074</v>
      </c>
    </row>
    <row r="44" spans="2:4" ht="18">
      <c r="B44" s="9" t="s">
        <v>47</v>
      </c>
      <c r="C44" s="10">
        <v>-153.98800061999899</v>
      </c>
      <c r="D44" s="88">
        <v>-184.79877579000001</v>
      </c>
    </row>
    <row r="45" spans="2:4" ht="18">
      <c r="B45" s="9" t="s">
        <v>48</v>
      </c>
      <c r="C45" s="10">
        <v>-63.40863135</v>
      </c>
      <c r="D45" s="88">
        <v>-62.944009969999996</v>
      </c>
    </row>
    <row r="46" spans="2:4" ht="18">
      <c r="B46" s="9" t="s">
        <v>49</v>
      </c>
      <c r="C46" s="10">
        <v>526.53267735156601</v>
      </c>
      <c r="D46" s="88">
        <v>765.19065466483801</v>
      </c>
    </row>
    <row r="47" spans="2:4" ht="18">
      <c r="B47" s="9" t="s">
        <v>50</v>
      </c>
      <c r="C47" s="10">
        <v>5.6843413778610301E-17</v>
      </c>
      <c r="D47" s="88">
        <v>-5.6843418860808004E-17</v>
      </c>
    </row>
    <row r="48" spans="2:4" ht="18">
      <c r="B48" s="9" t="s">
        <v>51</v>
      </c>
      <c r="C48" s="10">
        <v>1270.7203415563499</v>
      </c>
      <c r="D48" s="88">
        <v>805.27294424900617</v>
      </c>
    </row>
    <row r="49" spans="2:4" ht="18">
      <c r="B49" s="12" t="s">
        <v>52</v>
      </c>
      <c r="C49" s="13">
        <v>-1915.7325343283799</v>
      </c>
      <c r="D49" s="14">
        <v>-1776.3101236910402</v>
      </c>
    </row>
    <row r="50" spans="2:4" ht="18">
      <c r="B50" s="15" t="s">
        <v>53</v>
      </c>
      <c r="C50" s="16">
        <v>8536.0075578880551</v>
      </c>
      <c r="D50" s="89">
        <v>8463.6136992473748</v>
      </c>
    </row>
    <row r="51" spans="2:4" ht="18">
      <c r="B51" s="15" t="s">
        <v>2</v>
      </c>
      <c r="C51" s="16">
        <v>1301.8335817719401</v>
      </c>
      <c r="D51" s="89">
        <v>1203.02290748616</v>
      </c>
    </row>
    <row r="52" spans="2:4" ht="18">
      <c r="B52" s="6" t="s">
        <v>54</v>
      </c>
      <c r="C52" s="7">
        <v>1121.6242130599999</v>
      </c>
      <c r="D52" s="8">
        <v>1122.20024541</v>
      </c>
    </row>
    <row r="53" spans="2:4" ht="18">
      <c r="B53" s="6" t="s">
        <v>55</v>
      </c>
      <c r="C53" s="7">
        <v>39190.135439224105</v>
      </c>
      <c r="D53" s="8">
        <v>39968.219091800602</v>
      </c>
    </row>
    <row r="54" spans="2:4" ht="18">
      <c r="B54" s="9" t="s">
        <v>56</v>
      </c>
      <c r="C54" s="10">
        <v>7195.2971194133352</v>
      </c>
      <c r="D54" s="88">
        <v>7638.5639663163583</v>
      </c>
    </row>
    <row r="55" spans="2:4" ht="18">
      <c r="B55" s="9" t="s">
        <v>57</v>
      </c>
      <c r="C55" s="10">
        <v>19588.8686123431</v>
      </c>
      <c r="D55" s="88">
        <v>19089.500667535398</v>
      </c>
    </row>
    <row r="56" spans="2:4" ht="18">
      <c r="B56" s="9" t="s">
        <v>58</v>
      </c>
      <c r="C56" s="10">
        <v>11210.4810597019</v>
      </c>
      <c r="D56" s="88">
        <v>11986.1197988883</v>
      </c>
    </row>
    <row r="57" spans="2:4" ht="18">
      <c r="B57" s="9" t="s">
        <v>59</v>
      </c>
      <c r="C57" s="10">
        <v>1195.4886477657205</v>
      </c>
      <c r="D57" s="88">
        <v>1254.034659060512</v>
      </c>
    </row>
    <row r="58" spans="2:4" ht="36">
      <c r="B58" s="6" t="s">
        <v>60</v>
      </c>
      <c r="C58" s="7">
        <v>2502.4182647518801</v>
      </c>
      <c r="D58" s="8">
        <v>2957.2617891227596</v>
      </c>
    </row>
    <row r="59" spans="2:4" ht="18">
      <c r="B59" s="6" t="s">
        <v>61</v>
      </c>
      <c r="C59" s="7">
        <v>582.59141915354905</v>
      </c>
      <c r="D59" s="8">
        <v>653.71092467425797</v>
      </c>
    </row>
    <row r="60" spans="2:4" ht="18">
      <c r="B60" s="6" t="s">
        <v>62</v>
      </c>
      <c r="C60" s="7">
        <v>71.619410284229801</v>
      </c>
      <c r="D60" s="8">
        <v>82.443143596027909</v>
      </c>
    </row>
    <row r="61" spans="2:4" ht="18">
      <c r="B61" s="6" t="s">
        <v>63</v>
      </c>
      <c r="C61" s="7">
        <v>670.58243110607998</v>
      </c>
      <c r="D61" s="8">
        <v>537.81304606172398</v>
      </c>
    </row>
    <row r="62" spans="2:4" ht="18">
      <c r="B62" s="6" t="s">
        <v>64</v>
      </c>
      <c r="C62" s="7">
        <v>7593.3351979600511</v>
      </c>
      <c r="D62" s="8">
        <v>8441.813850141436</v>
      </c>
    </row>
    <row r="63" spans="2:4" ht="18">
      <c r="B63" s="9" t="s">
        <v>65</v>
      </c>
      <c r="C63" s="10">
        <v>1005.60519144</v>
      </c>
      <c r="D63" s="88">
        <v>862.78946959000109</v>
      </c>
    </row>
    <row r="64" spans="2:4" ht="18">
      <c r="B64" s="9" t="s">
        <v>66</v>
      </c>
      <c r="C64" s="10">
        <v>866.381000696397</v>
      </c>
      <c r="D64" s="88">
        <v>1106.52673684562</v>
      </c>
    </row>
    <row r="65" spans="2:4" ht="18">
      <c r="B65" s="9" t="s">
        <v>67</v>
      </c>
      <c r="C65" s="10">
        <v>1596.7182644673801</v>
      </c>
      <c r="D65" s="88">
        <v>2368.52690126984</v>
      </c>
    </row>
    <row r="66" spans="2:4" ht="18">
      <c r="B66" s="9" t="s">
        <v>68</v>
      </c>
      <c r="C66" s="10">
        <v>950.99447844965698</v>
      </c>
      <c r="D66" s="88">
        <v>914.99186047558101</v>
      </c>
    </row>
    <row r="67" spans="2:4" ht="18">
      <c r="B67" s="9" t="s">
        <v>69</v>
      </c>
      <c r="C67" s="10">
        <v>1305.9115803912898</v>
      </c>
      <c r="D67" s="88">
        <v>1252.8252796906099</v>
      </c>
    </row>
    <row r="68" spans="2:4" ht="18">
      <c r="B68" s="9" t="s">
        <v>41</v>
      </c>
      <c r="C68" s="10"/>
      <c r="D68" s="88"/>
    </row>
    <row r="69" spans="2:4" ht="18">
      <c r="B69" s="11" t="s">
        <v>70</v>
      </c>
      <c r="C69" s="10">
        <v>58.490172234400106</v>
      </c>
      <c r="D69" s="88">
        <v>65.195097153723594</v>
      </c>
    </row>
    <row r="70" spans="2:4" ht="18">
      <c r="B70" s="11" t="s">
        <v>71</v>
      </c>
      <c r="C70" s="10">
        <v>246.547969783247</v>
      </c>
      <c r="D70" s="88">
        <v>341.03461934167001</v>
      </c>
    </row>
    <row r="71" spans="2:4" ht="18">
      <c r="B71" s="9" t="s">
        <v>72</v>
      </c>
      <c r="C71" s="10">
        <v>1562.68654049768</v>
      </c>
      <c r="D71" s="88">
        <v>1529.9238857743901</v>
      </c>
    </row>
    <row r="72" spans="2:4" ht="18">
      <c r="B72" s="6" t="s">
        <v>73</v>
      </c>
      <c r="C72" s="7">
        <v>318.59361759264499</v>
      </c>
      <c r="D72" s="8">
        <v>300.56004377081405</v>
      </c>
    </row>
    <row r="73" spans="2:4" ht="36">
      <c r="B73" s="6" t="s">
        <v>74</v>
      </c>
      <c r="C73" s="7">
        <v>7263.8887534953492</v>
      </c>
      <c r="D73" s="8">
        <v>123.829493625745</v>
      </c>
    </row>
    <row r="74" spans="2:4" ht="18">
      <c r="B74" s="6" t="s">
        <v>42</v>
      </c>
      <c r="C74" s="7">
        <v>69152.629886288763</v>
      </c>
      <c r="D74" s="8">
        <v>63854.188234929439</v>
      </c>
    </row>
    <row r="75" spans="2:4"/>
    <row r="76" spans="2:4" ht="18">
      <c r="B76" s="202" t="s">
        <v>227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E72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16384" width="10.85546875" hidden="1"/>
  </cols>
  <sheetData>
    <row r="1" spans="1:5"/>
    <row r="2" spans="1:5" s="122" customFormat="1" ht="50.1" customHeight="1">
      <c r="A2"/>
      <c r="B2" s="119" t="str">
        <f>+CONCATENATE("Consolidated Profit &amp; Loss - "&amp;Index!$B$5)</f>
        <v>Consolidated Profit &amp; Loss - 12M 2021</v>
      </c>
      <c r="C2" s="120"/>
      <c r="D2" s="120"/>
      <c r="E2" s="120"/>
    </row>
    <row r="3" spans="1:5" ht="60.95" customHeight="1"/>
    <row r="4" spans="1:5" ht="51" customHeight="1">
      <c r="B4" s="4"/>
      <c r="C4" s="25" t="s">
        <v>217</v>
      </c>
      <c r="D4" s="25" t="s">
        <v>242</v>
      </c>
    </row>
    <row r="5" spans="1:5" ht="18">
      <c r="B5" s="17" t="s">
        <v>75</v>
      </c>
      <c r="C5" s="18"/>
      <c r="D5" s="19"/>
    </row>
    <row r="6" spans="1:5" ht="18">
      <c r="B6" s="20" t="s">
        <v>201</v>
      </c>
      <c r="C6" s="10"/>
      <c r="D6" s="88"/>
    </row>
    <row r="7" spans="1:5" ht="18">
      <c r="B7" s="21" t="s">
        <v>81</v>
      </c>
      <c r="C7" s="10">
        <v>16767.317442232499</v>
      </c>
      <c r="D7" s="88">
        <v>18127.5310838074</v>
      </c>
    </row>
    <row r="8" spans="1:5" ht="18">
      <c r="B8" s="21" t="s">
        <v>82</v>
      </c>
      <c r="C8" s="10">
        <v>3714.8634437146297</v>
      </c>
      <c r="D8" s="88">
        <v>4027.0586125740301</v>
      </c>
    </row>
    <row r="9" spans="1:5" ht="18">
      <c r="B9" s="21" t="s">
        <v>83</v>
      </c>
      <c r="C9" s="10">
        <v>-3648.3822364317298</v>
      </c>
      <c r="D9" s="88">
        <v>-4307.7641690279597</v>
      </c>
    </row>
    <row r="10" spans="1:5" ht="18">
      <c r="B10" s="21" t="s">
        <v>84</v>
      </c>
      <c r="C10" s="10"/>
      <c r="D10" s="88"/>
    </row>
    <row r="11" spans="1:5" ht="18">
      <c r="B11" s="22" t="s">
        <v>85</v>
      </c>
      <c r="C11" s="10">
        <v>179.11677134983469</v>
      </c>
      <c r="D11" s="88">
        <v>-450.26711246377664</v>
      </c>
    </row>
    <row r="12" spans="1:5" ht="18">
      <c r="B12" s="22" t="s">
        <v>86</v>
      </c>
      <c r="C12" s="10">
        <v>-130.577174422056</v>
      </c>
      <c r="D12" s="88">
        <v>-181.571718101367</v>
      </c>
    </row>
    <row r="13" spans="1:5" ht="18">
      <c r="B13" s="22" t="s">
        <v>87</v>
      </c>
      <c r="C13" s="10">
        <v>-180.74355072858401</v>
      </c>
      <c r="D13" s="88">
        <v>249.34336031237697</v>
      </c>
    </row>
    <row r="14" spans="1:5" ht="18">
      <c r="B14" s="20" t="s">
        <v>88</v>
      </c>
      <c r="C14" s="10">
        <v>6.8517985440848994</v>
      </c>
      <c r="D14" s="88">
        <v>9.2828928823774088</v>
      </c>
    </row>
    <row r="15" spans="1:5" ht="18">
      <c r="B15" s="20" t="s">
        <v>89</v>
      </c>
      <c r="C15" s="10"/>
      <c r="D15" s="88"/>
    </row>
    <row r="16" spans="1:5" ht="18">
      <c r="B16" s="21" t="s">
        <v>90</v>
      </c>
      <c r="C16" s="10">
        <v>2059.1980394724801</v>
      </c>
      <c r="D16" s="88">
        <v>2227.2029933721001</v>
      </c>
    </row>
    <row r="17" spans="2:4" ht="18">
      <c r="B17" s="21" t="s">
        <v>91</v>
      </c>
      <c r="C17" s="10">
        <v>167.06329888273379</v>
      </c>
      <c r="D17" s="88">
        <v>179.91602597640332</v>
      </c>
    </row>
    <row r="18" spans="2:4" ht="36">
      <c r="B18" s="20" t="s">
        <v>145</v>
      </c>
      <c r="C18" s="10">
        <v>137.78953520106501</v>
      </c>
      <c r="D18" s="88">
        <v>254.60627147294701</v>
      </c>
    </row>
    <row r="19" spans="2:4" ht="18">
      <c r="B19" s="20" t="s">
        <v>92</v>
      </c>
      <c r="C19" s="10">
        <v>66.228471570848995</v>
      </c>
      <c r="D19" s="88">
        <v>87.6676069207506</v>
      </c>
    </row>
    <row r="20" spans="2:4" ht="18">
      <c r="B20" s="20" t="s">
        <v>93</v>
      </c>
      <c r="C20" s="10">
        <v>61.761689122048494</v>
      </c>
      <c r="D20" s="88">
        <v>283.34131859151597</v>
      </c>
    </row>
    <row r="21" spans="2:4" ht="18">
      <c r="B21" s="20" t="s">
        <v>94</v>
      </c>
      <c r="C21" s="10">
        <v>2042.9166590569498</v>
      </c>
      <c r="D21" s="88">
        <v>1628.1556342044501</v>
      </c>
    </row>
    <row r="22" spans="2:4" ht="18">
      <c r="B22" s="20" t="s">
        <v>95</v>
      </c>
      <c r="C22" s="10">
        <v>27.557687701579002</v>
      </c>
      <c r="D22" s="88">
        <v>13.833494929705799</v>
      </c>
    </row>
    <row r="23" spans="2:4" ht="18">
      <c r="B23" s="23" t="s">
        <v>78</v>
      </c>
      <c r="C23" s="7">
        <v>21270.961875266399</v>
      </c>
      <c r="D23" s="8">
        <v>22148.336295451001</v>
      </c>
    </row>
    <row r="24" spans="2:4" ht="18">
      <c r="B24" s="15" t="s">
        <v>76</v>
      </c>
      <c r="C24" s="16"/>
      <c r="D24" s="89"/>
    </row>
    <row r="25" spans="2:4" ht="18">
      <c r="B25" s="20" t="s">
        <v>96</v>
      </c>
      <c r="C25" s="10"/>
      <c r="D25" s="88"/>
    </row>
    <row r="26" spans="2:4" ht="18">
      <c r="B26" s="21" t="s">
        <v>97</v>
      </c>
      <c r="C26" s="10"/>
      <c r="D26" s="88"/>
    </row>
    <row r="27" spans="2:4" ht="18">
      <c r="B27" s="22" t="s">
        <v>98</v>
      </c>
      <c r="C27" s="10">
        <v>-10667.842610620299</v>
      </c>
      <c r="D27" s="88">
        <v>-11725.5138062483</v>
      </c>
    </row>
    <row r="28" spans="2:4" ht="18">
      <c r="B28" s="22" t="s">
        <v>99</v>
      </c>
      <c r="C28" s="10">
        <v>-2288.6141348388301</v>
      </c>
      <c r="D28" s="88">
        <v>-2743.7858035777799</v>
      </c>
    </row>
    <row r="29" spans="2:4" ht="18">
      <c r="B29" s="22" t="s">
        <v>100</v>
      </c>
      <c r="C29" s="10">
        <v>1835.37539509363</v>
      </c>
      <c r="D29" s="88">
        <v>2229.4699623620099</v>
      </c>
    </row>
    <row r="30" spans="2:4" ht="18">
      <c r="B30" s="21" t="s">
        <v>101</v>
      </c>
      <c r="C30" s="10">
        <v>-775.27003903553793</v>
      </c>
      <c r="D30" s="88">
        <v>-760.50756198872409</v>
      </c>
    </row>
    <row r="31" spans="2:4" ht="18">
      <c r="B31" s="20" t="s">
        <v>102</v>
      </c>
      <c r="C31" s="10">
        <v>341.80052072140001</v>
      </c>
      <c r="D31" s="88">
        <v>190.129757614325</v>
      </c>
    </row>
    <row r="32" spans="2:4" ht="18">
      <c r="B32" s="20" t="s">
        <v>103</v>
      </c>
      <c r="C32" s="10">
        <v>-50.1270154987157</v>
      </c>
      <c r="D32" s="88">
        <v>-55.184223751049601</v>
      </c>
    </row>
    <row r="33" spans="2:4" ht="18">
      <c r="B33" s="20" t="s">
        <v>104</v>
      </c>
      <c r="C33" s="10"/>
      <c r="D33" s="88"/>
    </row>
    <row r="34" spans="2:4" ht="18">
      <c r="B34" s="21" t="s">
        <v>105</v>
      </c>
      <c r="C34" s="10">
        <v>-4610.2089778121299</v>
      </c>
      <c r="D34" s="88">
        <v>-4611.0493315599806</v>
      </c>
    </row>
    <row r="35" spans="2:4" ht="18">
      <c r="B35" s="21" t="s">
        <v>106</v>
      </c>
      <c r="C35" s="10">
        <v>-746.83808874445799</v>
      </c>
      <c r="D35" s="88">
        <v>-766.78702943328892</v>
      </c>
    </row>
    <row r="36" spans="2:4" ht="18">
      <c r="B36" s="21" t="s">
        <v>107</v>
      </c>
      <c r="C36" s="10">
        <v>669.91415610178694</v>
      </c>
      <c r="D36" s="88">
        <v>722.48609979807395</v>
      </c>
    </row>
    <row r="37" spans="2:4" ht="18">
      <c r="B37" s="20" t="s">
        <v>108</v>
      </c>
      <c r="C37" s="10">
        <v>-1.8051768120214</v>
      </c>
      <c r="D37" s="88">
        <v>-2.0445016900000001</v>
      </c>
    </row>
    <row r="38" spans="2:4" ht="18">
      <c r="B38" s="20" t="s">
        <v>202</v>
      </c>
      <c r="C38" s="10"/>
      <c r="D38" s="88"/>
    </row>
    <row r="39" spans="2:4" ht="18">
      <c r="B39" s="21" t="s">
        <v>90</v>
      </c>
      <c r="C39" s="10">
        <v>-799.388004919011</v>
      </c>
      <c r="D39" s="88">
        <v>-909.82817232053799</v>
      </c>
    </row>
    <row r="40" spans="2:4" ht="18">
      <c r="B40" s="21" t="s">
        <v>109</v>
      </c>
      <c r="C40" s="10">
        <v>-51.017120153398899</v>
      </c>
      <c r="D40" s="88">
        <v>-53.008994567219595</v>
      </c>
    </row>
    <row r="41" spans="2:4" ht="36">
      <c r="B41" s="20" t="s">
        <v>146</v>
      </c>
      <c r="C41" s="10">
        <v>-210.091986070329</v>
      </c>
      <c r="D41" s="88">
        <v>-70.255405752325601</v>
      </c>
    </row>
    <row r="42" spans="2:4" ht="18">
      <c r="B42" s="20" t="s">
        <v>110</v>
      </c>
      <c r="C42" s="10">
        <v>-204.98879310924602</v>
      </c>
      <c r="D42" s="88">
        <v>-352.66419838441902</v>
      </c>
    </row>
    <row r="43" spans="2:4" ht="18">
      <c r="B43" s="20" t="s">
        <v>111</v>
      </c>
      <c r="C43" s="10">
        <v>-145.69648525472201</v>
      </c>
      <c r="D43" s="88">
        <v>-152.82448946641799</v>
      </c>
    </row>
    <row r="44" spans="2:4" ht="18">
      <c r="B44" s="20" t="s">
        <v>112</v>
      </c>
      <c r="C44" s="10">
        <v>-2018.4532897582401</v>
      </c>
      <c r="D44" s="88">
        <v>-1574.1541056591</v>
      </c>
    </row>
    <row r="45" spans="2:4" ht="18">
      <c r="B45" s="20" t="s">
        <v>113</v>
      </c>
      <c r="C45" s="10">
        <v>-210.901709135141</v>
      </c>
      <c r="D45" s="88">
        <v>-28.946662389345803</v>
      </c>
    </row>
    <row r="46" spans="2:4" ht="18">
      <c r="B46" s="23" t="s">
        <v>79</v>
      </c>
      <c r="C46" s="7">
        <v>-19934.153359845299</v>
      </c>
      <c r="D46" s="8">
        <v>-20664.4684670141</v>
      </c>
    </row>
    <row r="47" spans="2:4" ht="18">
      <c r="B47" s="23" t="s">
        <v>80</v>
      </c>
      <c r="C47" s="7">
        <v>1336.8085154211003</v>
      </c>
      <c r="D47" s="8">
        <v>1483.8678284369016</v>
      </c>
    </row>
    <row r="48" spans="2:4" ht="20.100000000000001" customHeight="1">
      <c r="B48" s="36" t="s">
        <v>77</v>
      </c>
      <c r="C48" s="1"/>
      <c r="D48" s="25"/>
    </row>
    <row r="49" spans="2:4" ht="18">
      <c r="B49" s="20" t="s">
        <v>114</v>
      </c>
      <c r="C49" s="10">
        <v>295.28483625931</v>
      </c>
      <c r="D49" s="88">
        <v>314.62804750832197</v>
      </c>
    </row>
    <row r="50" spans="2:4" ht="18">
      <c r="B50" s="20" t="s">
        <v>115</v>
      </c>
      <c r="C50" s="10">
        <v>-436.97133940415</v>
      </c>
      <c r="D50" s="88">
        <v>-407.92548937755703</v>
      </c>
    </row>
    <row r="51" spans="2:4" ht="18">
      <c r="B51" s="20" t="s">
        <v>132</v>
      </c>
      <c r="C51" s="10"/>
      <c r="D51" s="88"/>
    </row>
    <row r="52" spans="2:4" ht="18">
      <c r="B52" s="21" t="s">
        <v>131</v>
      </c>
      <c r="C52" s="10">
        <v>59.454748201020095</v>
      </c>
      <c r="D52" s="88">
        <v>84.725370515655285</v>
      </c>
    </row>
    <row r="53" spans="2:4" ht="18">
      <c r="B53" s="21" t="s">
        <v>128</v>
      </c>
      <c r="C53" s="10">
        <v>-94.579737392729697</v>
      </c>
      <c r="D53" s="88">
        <v>-108.4714881568524</v>
      </c>
    </row>
    <row r="54" spans="2:4" ht="18">
      <c r="B54" s="20" t="s">
        <v>116</v>
      </c>
      <c r="C54" s="10"/>
      <c r="D54" s="88"/>
    </row>
    <row r="55" spans="2:4" ht="18">
      <c r="B55" s="21" t="s">
        <v>117</v>
      </c>
      <c r="C55" s="10">
        <v>6.9213632367612998</v>
      </c>
      <c r="D55" s="88">
        <v>8.1274810181689006</v>
      </c>
    </row>
    <row r="56" spans="2:4" ht="18">
      <c r="B56" s="21" t="s">
        <v>118</v>
      </c>
      <c r="C56" s="10">
        <v>-1.55E-2</v>
      </c>
      <c r="D56" s="88">
        <v>-6.2781202826868006</v>
      </c>
    </row>
    <row r="57" spans="2:4" ht="18">
      <c r="B57" s="20" t="s">
        <v>119</v>
      </c>
      <c r="C57" s="10">
        <v>5.94041248</v>
      </c>
      <c r="D57" s="88">
        <v>11.167605890000001</v>
      </c>
    </row>
    <row r="58" spans="2:4" ht="18">
      <c r="B58" s="20" t="s">
        <v>126</v>
      </c>
      <c r="C58" s="10">
        <v>-40.556564649999999</v>
      </c>
      <c r="D58" s="88">
        <v>-11.586337530000002</v>
      </c>
    </row>
    <row r="59" spans="2:4" ht="36">
      <c r="B59" s="20" t="s">
        <v>127</v>
      </c>
      <c r="C59" s="10">
        <v>0</v>
      </c>
      <c r="D59" s="88">
        <v>0</v>
      </c>
    </row>
    <row r="60" spans="2:4" ht="18">
      <c r="B60" s="23" t="s">
        <v>120</v>
      </c>
      <c r="C60" s="7">
        <v>-204.52178126978802</v>
      </c>
      <c r="D60" s="8">
        <v>-115.61293041495</v>
      </c>
    </row>
    <row r="61" spans="2:4" ht="18">
      <c r="B61" s="23" t="s">
        <v>121</v>
      </c>
      <c r="C61" s="7">
        <v>-13.8761756470808</v>
      </c>
      <c r="D61" s="8">
        <v>-13.2005960127079</v>
      </c>
    </row>
    <row r="62" spans="2:4" ht="18">
      <c r="B62" s="6" t="s">
        <v>122</v>
      </c>
      <c r="C62" s="7">
        <v>1118.4105585042898</v>
      </c>
      <c r="D62" s="8">
        <v>1355.05430200926</v>
      </c>
    </row>
    <row r="63" spans="2:4" ht="18">
      <c r="B63" s="6" t="s">
        <v>147</v>
      </c>
      <c r="C63" s="7">
        <v>-297.74693571974598</v>
      </c>
      <c r="D63" s="8">
        <v>-319.46047930993501</v>
      </c>
    </row>
    <row r="64" spans="2:4" ht="18">
      <c r="B64" s="6" t="s">
        <v>123</v>
      </c>
      <c r="C64" s="7">
        <v>820.66362278453596</v>
      </c>
      <c r="D64" s="8">
        <v>1035.5938226993301</v>
      </c>
    </row>
    <row r="65" spans="2:4" ht="18">
      <c r="B65" s="6" t="s">
        <v>124</v>
      </c>
      <c r="C65" s="7">
        <v>0</v>
      </c>
      <c r="D65" s="8">
        <v>0</v>
      </c>
    </row>
    <row r="66" spans="2:4" ht="18">
      <c r="B66" s="6" t="s">
        <v>125</v>
      </c>
      <c r="C66" s="7">
        <v>820.66362278453596</v>
      </c>
      <c r="D66" s="8">
        <v>1035.5938226993301</v>
      </c>
    </row>
    <row r="67" spans="2:4" ht="18">
      <c r="B67" s="20" t="s">
        <v>129</v>
      </c>
      <c r="C67" s="10">
        <v>294.13070988413699</v>
      </c>
      <c r="D67" s="88">
        <v>270.40297475085401</v>
      </c>
    </row>
    <row r="68" spans="2:4" ht="18">
      <c r="B68" s="24" t="s">
        <v>130</v>
      </c>
      <c r="C68" s="13">
        <v>526.53267735153293</v>
      </c>
      <c r="D68" s="14">
        <v>765.19065554878398</v>
      </c>
    </row>
    <row r="69" spans="2:4"/>
    <row r="70" spans="2:4" ht="18">
      <c r="B70" s="202" t="s">
        <v>227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1E05"/>
    <pageSetUpPr fitToPage="1"/>
  </sheetPr>
  <dimension ref="B1:AA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2:23"/>
    <row r="2" spans="2:23" s="3" customFormat="1" ht="50.1" customHeight="1">
      <c r="B2" s="119" t="str">
        <f>+CONCATENATE("Consolidated Profit &amp; Loss by Business Unit - "&amp;Index!$B$5)</f>
        <v>Consolidated Profit &amp; Loss by Business Unit - 12M 2021</v>
      </c>
      <c r="C2" s="120"/>
      <c r="D2" s="120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2:23" ht="68.45" customHeight="1">
      <c r="B3" s="40"/>
    </row>
    <row r="4" spans="2:23" ht="27.95" customHeight="1">
      <c r="B4" s="40"/>
      <c r="C4" s="221" t="s">
        <v>0</v>
      </c>
      <c r="D4" s="222"/>
      <c r="E4" s="221" t="s">
        <v>8</v>
      </c>
      <c r="F4" s="222"/>
      <c r="G4" s="221" t="s">
        <v>7</v>
      </c>
      <c r="H4" s="222"/>
      <c r="I4" s="221" t="s">
        <v>151</v>
      </c>
      <c r="J4" s="222"/>
      <c r="K4" s="221" t="s">
        <v>10</v>
      </c>
      <c r="L4" s="222"/>
      <c r="M4" s="221" t="s">
        <v>9</v>
      </c>
      <c r="N4" s="222"/>
      <c r="O4" s="221" t="s">
        <v>204</v>
      </c>
      <c r="P4" s="222"/>
      <c r="Q4" s="221" t="s">
        <v>1</v>
      </c>
      <c r="R4" s="222"/>
      <c r="S4" s="221" t="s">
        <v>178</v>
      </c>
      <c r="T4" s="222"/>
      <c r="U4" s="221" t="s">
        <v>179</v>
      </c>
      <c r="V4" s="222"/>
    </row>
    <row r="5" spans="2:23" s="86" customFormat="1" ht="36" customHeight="1">
      <c r="B5" s="41"/>
      <c r="C5" s="63" t="s">
        <v>217</v>
      </c>
      <c r="D5" s="63" t="s">
        <v>242</v>
      </c>
      <c r="E5" s="63" t="s">
        <v>217</v>
      </c>
      <c r="F5" s="63" t="s">
        <v>242</v>
      </c>
      <c r="G5" s="63" t="s">
        <v>217</v>
      </c>
      <c r="H5" s="63" t="s">
        <v>242</v>
      </c>
      <c r="I5" s="63" t="s">
        <v>217</v>
      </c>
      <c r="J5" s="63" t="s">
        <v>242</v>
      </c>
      <c r="K5" s="63" t="s">
        <v>217</v>
      </c>
      <c r="L5" s="63" t="s">
        <v>242</v>
      </c>
      <c r="M5" s="63" t="s">
        <v>217</v>
      </c>
      <c r="N5" s="63" t="s">
        <v>242</v>
      </c>
      <c r="O5" s="63" t="s">
        <v>217</v>
      </c>
      <c r="P5" s="63" t="s">
        <v>242</v>
      </c>
      <c r="Q5" s="63" t="s">
        <v>217</v>
      </c>
      <c r="R5" s="63" t="s">
        <v>242</v>
      </c>
      <c r="S5" s="63" t="s">
        <v>217</v>
      </c>
      <c r="T5" s="63" t="s">
        <v>242</v>
      </c>
      <c r="U5" s="63" t="s">
        <v>217</v>
      </c>
      <c r="V5" s="63" t="s">
        <v>242</v>
      </c>
    </row>
    <row r="6" spans="2:23" ht="18" customHeight="1">
      <c r="B6" s="42" t="s">
        <v>180</v>
      </c>
      <c r="C6" s="43">
        <v>5321.9924219300001</v>
      </c>
      <c r="D6" s="43">
        <v>5498.77863385</v>
      </c>
      <c r="E6" s="43">
        <v>1875.88324428996</v>
      </c>
      <c r="F6" s="43">
        <v>2185.4661598163498</v>
      </c>
      <c r="G6" s="43">
        <v>2095.6115887392502</v>
      </c>
      <c r="H6" s="43">
        <v>2072.3038540727002</v>
      </c>
      <c r="I6" s="43">
        <v>1203.7545401063899</v>
      </c>
      <c r="J6" s="43">
        <v>1025.8092665253801</v>
      </c>
      <c r="K6" s="43">
        <v>1224.1649256793901</v>
      </c>
      <c r="L6" s="43">
        <v>1352.3961152516201</v>
      </c>
      <c r="M6" s="43">
        <v>1150.5534482908602</v>
      </c>
      <c r="N6" s="43">
        <v>1783.8725936895901</v>
      </c>
      <c r="O6" s="43">
        <v>5132.8741725035197</v>
      </c>
      <c r="P6" s="43">
        <v>5644.5711056153295</v>
      </c>
      <c r="Q6" s="43">
        <v>618.93842190209205</v>
      </c>
      <c r="R6" s="43">
        <v>486.43525954</v>
      </c>
      <c r="S6" s="43">
        <v>-2514.0010653072609</v>
      </c>
      <c r="T6" s="43">
        <v>-2782.5199347962716</v>
      </c>
      <c r="U6" s="43">
        <v>16109.7716981342</v>
      </c>
      <c r="V6" s="43">
        <v>17267.113053564706</v>
      </c>
    </row>
    <row r="7" spans="2:23" ht="18" customHeight="1">
      <c r="B7" s="44" t="s">
        <v>181</v>
      </c>
      <c r="C7" s="45">
        <v>4463.70543309</v>
      </c>
      <c r="D7" s="45">
        <v>4568.0565744899995</v>
      </c>
      <c r="E7" s="45">
        <v>1304.65512301387</v>
      </c>
      <c r="F7" s="45">
        <v>1350.2610589646499</v>
      </c>
      <c r="G7" s="45">
        <v>1609.32000696215</v>
      </c>
      <c r="H7" s="45">
        <v>1501.98569090928</v>
      </c>
      <c r="I7" s="45">
        <v>823.13592733425492</v>
      </c>
      <c r="J7" s="45">
        <v>753.48698701303999</v>
      </c>
      <c r="K7" s="45">
        <v>588.25962677197708</v>
      </c>
      <c r="L7" s="45">
        <v>627.16764030160198</v>
      </c>
      <c r="M7" s="45">
        <v>757.28902811735497</v>
      </c>
      <c r="N7" s="45">
        <v>848.32476117009901</v>
      </c>
      <c r="O7" s="45">
        <v>2744.1312001105903</v>
      </c>
      <c r="P7" s="45">
        <v>2942.32864367411</v>
      </c>
      <c r="Q7" s="45">
        <v>502.83740429193</v>
      </c>
      <c r="R7" s="45">
        <v>404.69239773000004</v>
      </c>
      <c r="S7" s="45">
        <v>1.2426445295713506</v>
      </c>
      <c r="T7" s="45">
        <v>5.3620144795188684</v>
      </c>
      <c r="U7" s="45">
        <v>12794.5763942217</v>
      </c>
      <c r="V7" s="45">
        <v>13001.6657687323</v>
      </c>
    </row>
    <row r="8" spans="2:23" ht="21.75" customHeight="1">
      <c r="B8" s="44" t="s">
        <v>182</v>
      </c>
      <c r="C8" s="45">
        <v>-3085.1416745720098</v>
      </c>
      <c r="D8" s="45">
        <v>-3318.16338058471</v>
      </c>
      <c r="E8" s="45">
        <v>-666.19173224898407</v>
      </c>
      <c r="F8" s="45">
        <v>-701.671440659376</v>
      </c>
      <c r="G8" s="45">
        <v>-1047.0697176444601</v>
      </c>
      <c r="H8" s="45">
        <v>-1027.99418558054</v>
      </c>
      <c r="I8" s="45">
        <v>-591.94095952687269</v>
      </c>
      <c r="J8" s="45">
        <v>-582.16762727453806</v>
      </c>
      <c r="K8" s="45">
        <v>-326.73639838547399</v>
      </c>
      <c r="L8" s="45">
        <v>-385.74628958260075</v>
      </c>
      <c r="M8" s="45">
        <v>-483.49746995307947</v>
      </c>
      <c r="N8" s="45">
        <v>-619.3183839373454</v>
      </c>
      <c r="O8" s="45">
        <v>-1923.73519137112</v>
      </c>
      <c r="P8" s="45">
        <v>-2004.2288484180799</v>
      </c>
      <c r="Q8" s="45">
        <v>-269.98083692224998</v>
      </c>
      <c r="R8" s="45">
        <v>-218.40155213</v>
      </c>
      <c r="S8" s="45">
        <v>-2.9214932402811655</v>
      </c>
      <c r="T8" s="45">
        <v>-7.9339965653773108</v>
      </c>
      <c r="U8" s="45">
        <v>-8397.2154738645313</v>
      </c>
      <c r="V8" s="45">
        <v>-8865.6257047325689</v>
      </c>
    </row>
    <row r="9" spans="2:23" ht="18" customHeight="1">
      <c r="B9" s="44" t="s">
        <v>183</v>
      </c>
      <c r="C9" s="45">
        <v>-941.10033999893392</v>
      </c>
      <c r="D9" s="45">
        <v>-963.40552855866292</v>
      </c>
      <c r="E9" s="45">
        <v>-476.71970034365</v>
      </c>
      <c r="F9" s="45">
        <v>-482.98727935595798</v>
      </c>
      <c r="G9" s="45">
        <v>-534.77145542975302</v>
      </c>
      <c r="H9" s="45">
        <v>-470.48512444682598</v>
      </c>
      <c r="I9" s="45">
        <v>-213.41573409791499</v>
      </c>
      <c r="J9" s="45">
        <v>-241.205820992789</v>
      </c>
      <c r="K9" s="45">
        <v>-228.10683749233098</v>
      </c>
      <c r="L9" s="45">
        <v>-224.70411808481899</v>
      </c>
      <c r="M9" s="45">
        <v>-191.448948768734</v>
      </c>
      <c r="N9" s="45">
        <v>-191.28772329250302</v>
      </c>
      <c r="O9" s="45">
        <v>-836.15036679177695</v>
      </c>
      <c r="P9" s="45">
        <v>-846.29592170582703</v>
      </c>
      <c r="Q9" s="45">
        <v>-210.62922377458</v>
      </c>
      <c r="R9" s="45">
        <v>-177.68508319</v>
      </c>
      <c r="S9" s="45">
        <v>5.3414134599938166</v>
      </c>
      <c r="T9" s="45">
        <v>4.7329791436952071</v>
      </c>
      <c r="U9" s="45">
        <v>-3627.0011932376801</v>
      </c>
      <c r="V9" s="45">
        <v>-3593.3236204836899</v>
      </c>
    </row>
    <row r="10" spans="2:23" ht="18" customHeight="1">
      <c r="B10" s="44" t="s">
        <v>184</v>
      </c>
      <c r="C10" s="45">
        <v>-78.437457480000006</v>
      </c>
      <c r="D10" s="45">
        <v>-200.63459978</v>
      </c>
      <c r="E10" s="45">
        <v>-0.16064832759513598</v>
      </c>
      <c r="F10" s="45">
        <v>0.24192286653363901</v>
      </c>
      <c r="G10" s="45">
        <v>10.182419129299999</v>
      </c>
      <c r="H10" s="45">
        <v>13.476615112753198</v>
      </c>
      <c r="I10" s="45">
        <v>-8.6112903909702503</v>
      </c>
      <c r="J10" s="45">
        <v>-1.78738626252017</v>
      </c>
      <c r="K10" s="45">
        <v>2.3092835932142006</v>
      </c>
      <c r="L10" s="45">
        <v>4.4626277187460985</v>
      </c>
      <c r="M10" s="45">
        <v>-10.07921616757872</v>
      </c>
      <c r="N10" s="45">
        <v>-2.7117614856093697</v>
      </c>
      <c r="O10" s="45">
        <v>-2.0755564880405402</v>
      </c>
      <c r="P10" s="45">
        <v>-7.7666782531483207</v>
      </c>
      <c r="Q10" s="45">
        <v>-14.3875698132794</v>
      </c>
      <c r="R10" s="45">
        <v>-16.89288805</v>
      </c>
      <c r="S10" s="45">
        <v>-6.8224260156247496E-2</v>
      </c>
      <c r="T10" s="45">
        <v>-0.22210307786134217</v>
      </c>
      <c r="U10" s="45">
        <v>-101.3282602051061</v>
      </c>
      <c r="V10" s="45">
        <v>-211.83425121110631</v>
      </c>
    </row>
    <row r="11" spans="2:23" s="87" customFormat="1" ht="18" customHeight="1">
      <c r="B11" s="46" t="s">
        <v>185</v>
      </c>
      <c r="C11" s="47">
        <v>359.02596103905626</v>
      </c>
      <c r="D11" s="47">
        <v>85.853065566626611</v>
      </c>
      <c r="E11" s="47">
        <v>161.58304209364081</v>
      </c>
      <c r="F11" s="47">
        <v>165.84426181584956</v>
      </c>
      <c r="G11" s="47">
        <v>37.661253017236959</v>
      </c>
      <c r="H11" s="47">
        <v>16.982995994667224</v>
      </c>
      <c r="I11" s="47">
        <v>9.1679433184969845</v>
      </c>
      <c r="J11" s="47">
        <v>-71.673847516807243</v>
      </c>
      <c r="K11" s="47">
        <v>35.725674487386314</v>
      </c>
      <c r="L11" s="47">
        <v>21.179860352928337</v>
      </c>
      <c r="M11" s="47">
        <v>72.26339322796278</v>
      </c>
      <c r="N11" s="47">
        <v>35.006892454641218</v>
      </c>
      <c r="O11" s="47">
        <v>-17.829914540347197</v>
      </c>
      <c r="P11" s="47">
        <v>84.03719529705478</v>
      </c>
      <c r="Q11" s="47">
        <v>7.8397737818206235</v>
      </c>
      <c r="R11" s="47">
        <v>-8.2871256399999602</v>
      </c>
      <c r="S11" s="47">
        <v>3.5943404891289337</v>
      </c>
      <c r="T11" s="47">
        <v>1.9388939799754226</v>
      </c>
      <c r="U11" s="47">
        <v>669.03146691438246</v>
      </c>
      <c r="V11" s="47">
        <v>330.8821923049353</v>
      </c>
    </row>
    <row r="12" spans="2:23" ht="18" customHeight="1">
      <c r="B12" s="44" t="s">
        <v>186</v>
      </c>
      <c r="C12" s="45">
        <v>68.652052175391987</v>
      </c>
      <c r="D12" s="45">
        <v>193.43553542466003</v>
      </c>
      <c r="E12" s="45">
        <v>62.019387656052288</v>
      </c>
      <c r="F12" s="45">
        <v>44.403762712722397</v>
      </c>
      <c r="G12" s="45">
        <v>67.036103929388389</v>
      </c>
      <c r="H12" s="45">
        <v>114.61461101131421</v>
      </c>
      <c r="I12" s="45">
        <v>35.287296830077501</v>
      </c>
      <c r="J12" s="45">
        <v>77.815344816543302</v>
      </c>
      <c r="K12" s="45">
        <v>52.150906313452694</v>
      </c>
      <c r="L12" s="45">
        <v>56.994271950568503</v>
      </c>
      <c r="M12" s="45">
        <v>32.006282879343601</v>
      </c>
      <c r="N12" s="45">
        <v>35.271166483390203</v>
      </c>
      <c r="O12" s="45">
        <v>56.004133607130029</v>
      </c>
      <c r="P12" s="45">
        <v>103.13161177937012</v>
      </c>
      <c r="Q12" s="45">
        <v>1.4090087104244666</v>
      </c>
      <c r="R12" s="45">
        <v>3.6421745200000006</v>
      </c>
      <c r="S12" s="45">
        <v>-111.49652718142917</v>
      </c>
      <c r="T12" s="45">
        <v>-14.932540469946266</v>
      </c>
      <c r="U12" s="45">
        <v>263.0686449198318</v>
      </c>
      <c r="V12" s="45">
        <v>614.37593822862254</v>
      </c>
    </row>
    <row r="13" spans="2:23" ht="18" customHeight="1">
      <c r="B13" s="48" t="s">
        <v>187</v>
      </c>
      <c r="C13" s="49">
        <v>-48.703892223801596</v>
      </c>
      <c r="D13" s="49">
        <v>139.96664594653041</v>
      </c>
      <c r="E13" s="49">
        <v>4.8488286222000014E-2</v>
      </c>
      <c r="F13" s="49">
        <v>-1.8239799987E-2</v>
      </c>
      <c r="G13" s="49">
        <v>-8.5937905679999798</v>
      </c>
      <c r="H13" s="49">
        <v>-8.4308320624225281</v>
      </c>
      <c r="I13" s="49">
        <v>0.14657842981882005</v>
      </c>
      <c r="J13" s="49">
        <v>-2.4084907199253114</v>
      </c>
      <c r="K13" s="49">
        <v>-1.6928221272153003</v>
      </c>
      <c r="L13" s="49">
        <v>-1.7750536966275599</v>
      </c>
      <c r="M13" s="49">
        <v>-0.30538012316387197</v>
      </c>
      <c r="N13" s="49">
        <v>-0.69228403381001802</v>
      </c>
      <c r="O13" s="49">
        <v>-6.9205350029970703</v>
      </c>
      <c r="P13" s="49">
        <v>0</v>
      </c>
      <c r="Q13" s="49">
        <v>0</v>
      </c>
      <c r="R13" s="49">
        <v>-3.0499999999999999E-4</v>
      </c>
      <c r="S13" s="49">
        <v>7.2546388067968106</v>
      </c>
      <c r="T13" s="49">
        <v>-0.11518000000050234</v>
      </c>
      <c r="U13" s="49">
        <v>-58.766714522340187</v>
      </c>
      <c r="V13" s="49">
        <v>126.5262606337575</v>
      </c>
    </row>
    <row r="14" spans="2:23" ht="18" customHeight="1">
      <c r="B14" s="50" t="s">
        <v>188</v>
      </c>
      <c r="C14" s="51">
        <v>378.97412099064667</v>
      </c>
      <c r="D14" s="51">
        <v>419.25524693781711</v>
      </c>
      <c r="E14" s="51">
        <v>223.65091803591511</v>
      </c>
      <c r="F14" s="51">
        <v>210.22978472858497</v>
      </c>
      <c r="G14" s="51">
        <v>96.103566378625374</v>
      </c>
      <c r="H14" s="51">
        <v>123.16677494355892</v>
      </c>
      <c r="I14" s="51">
        <v>44.601818578393306</v>
      </c>
      <c r="J14" s="51">
        <v>3.7330065798107479</v>
      </c>
      <c r="K14" s="51">
        <v>86.183758673623714</v>
      </c>
      <c r="L14" s="51">
        <v>76.399078606869267</v>
      </c>
      <c r="M14" s="51">
        <v>103.96429598414251</v>
      </c>
      <c r="N14" s="51">
        <v>69.58577490422141</v>
      </c>
      <c r="O14" s="51">
        <v>31.253684063785762</v>
      </c>
      <c r="P14" s="51">
        <v>187.16880707642491</v>
      </c>
      <c r="Q14" s="51">
        <v>9.2487824922450894</v>
      </c>
      <c r="R14" s="51">
        <v>-4.6452561199999591</v>
      </c>
      <c r="S14" s="51">
        <v>-100.64754788550354</v>
      </c>
      <c r="T14" s="51">
        <v>-13.108826489971348</v>
      </c>
      <c r="U14" s="51">
        <v>873.33339731187402</v>
      </c>
      <c r="V14" s="51">
        <v>1071.7843911673153</v>
      </c>
    </row>
    <row r="15" spans="2:23" ht="18" customHeight="1">
      <c r="B15" s="52" t="s">
        <v>180</v>
      </c>
      <c r="C15" s="53">
        <v>1676.8796743600001</v>
      </c>
      <c r="D15" s="53">
        <v>2097.6313144299997</v>
      </c>
      <c r="E15" s="53">
        <v>1209.4750972551301</v>
      </c>
      <c r="F15" s="53">
        <v>1154.6166210451202</v>
      </c>
      <c r="G15" s="53">
        <v>2.25477038571543</v>
      </c>
      <c r="H15" s="53">
        <v>0.79157547815794804</v>
      </c>
      <c r="I15" s="53">
        <v>279.68295841466897</v>
      </c>
      <c r="J15" s="53">
        <v>335.03638305672899</v>
      </c>
      <c r="K15" s="53">
        <v>226.328712078237</v>
      </c>
      <c r="L15" s="53">
        <v>265.35930807560504</v>
      </c>
      <c r="M15" s="53">
        <v>424.07136566577003</v>
      </c>
      <c r="N15" s="53">
        <v>403.78642860000303</v>
      </c>
      <c r="O15" s="53">
        <v>553.64535491374102</v>
      </c>
      <c r="P15" s="53">
        <v>630.01055682209403</v>
      </c>
      <c r="Q15" s="53">
        <v>0</v>
      </c>
      <c r="R15" s="53">
        <v>0</v>
      </c>
      <c r="S15" s="53">
        <v>7.1254739656751553E-2</v>
      </c>
      <c r="T15" s="53">
        <v>0.24445530899101869</v>
      </c>
      <c r="U15" s="53">
        <v>4372.4091878129193</v>
      </c>
      <c r="V15" s="53">
        <v>4887.4766428166995</v>
      </c>
    </row>
    <row r="16" spans="2:23" ht="18" customHeight="1">
      <c r="B16" s="44" t="s">
        <v>181</v>
      </c>
      <c r="C16" s="45">
        <v>1645.4604649299999</v>
      </c>
      <c r="D16" s="45">
        <v>2073.9545787800002</v>
      </c>
      <c r="E16" s="45">
        <v>1023.888311005</v>
      </c>
      <c r="F16" s="45">
        <v>1019.1275814742201</v>
      </c>
      <c r="G16" s="45">
        <v>4.0511825061659703</v>
      </c>
      <c r="H16" s="45">
        <v>2.8888471878371202</v>
      </c>
      <c r="I16" s="45">
        <v>274.74235746949699</v>
      </c>
      <c r="J16" s="45">
        <v>330.28503980930702</v>
      </c>
      <c r="K16" s="45">
        <v>169.283641413319</v>
      </c>
      <c r="L16" s="45">
        <v>215.57189744736002</v>
      </c>
      <c r="M16" s="45">
        <v>362.10116778244702</v>
      </c>
      <c r="N16" s="45">
        <v>330.47519049522396</v>
      </c>
      <c r="O16" s="45">
        <v>427.44727833230399</v>
      </c>
      <c r="P16" s="45">
        <v>490.23118959250201</v>
      </c>
      <c r="Q16" s="45">
        <v>0</v>
      </c>
      <c r="R16" s="45">
        <v>0</v>
      </c>
      <c r="S16" s="45">
        <v>4.389805423687676E-2</v>
      </c>
      <c r="T16" s="45">
        <v>0.12996358199929819</v>
      </c>
      <c r="U16" s="45">
        <v>3907.0183014929698</v>
      </c>
      <c r="V16" s="45">
        <v>4462.6642883684499</v>
      </c>
    </row>
    <row r="17" spans="2:22" ht="18" customHeight="1">
      <c r="B17" s="44" t="s">
        <v>182</v>
      </c>
      <c r="C17" s="45">
        <v>-1657.8154917900001</v>
      </c>
      <c r="D17" s="45">
        <v>-2207.6112741100001</v>
      </c>
      <c r="E17" s="45">
        <v>-426.69704154563971</v>
      </c>
      <c r="F17" s="45">
        <v>-516.7861731079206</v>
      </c>
      <c r="G17" s="45">
        <v>-1.0850661096294789</v>
      </c>
      <c r="H17" s="45">
        <v>-1.0588418777268038</v>
      </c>
      <c r="I17" s="45">
        <v>-302.43546693737068</v>
      </c>
      <c r="J17" s="45">
        <v>-397.41718109157443</v>
      </c>
      <c r="K17" s="45">
        <v>-148.30302106960391</v>
      </c>
      <c r="L17" s="45">
        <v>-184.82754249573708</v>
      </c>
      <c r="M17" s="45">
        <v>-301.94246277222595</v>
      </c>
      <c r="N17" s="45">
        <v>-261.22929997922051</v>
      </c>
      <c r="O17" s="45">
        <v>-369.12021536342377</v>
      </c>
      <c r="P17" s="45">
        <v>-430.65634735225632</v>
      </c>
      <c r="Q17" s="45">
        <v>0</v>
      </c>
      <c r="R17" s="45">
        <v>0</v>
      </c>
      <c r="S17" s="45">
        <v>-6.3644725941855995E-2</v>
      </c>
      <c r="T17" s="45">
        <v>-0.17931084250070853</v>
      </c>
      <c r="U17" s="45">
        <v>-3207.4624103138353</v>
      </c>
      <c r="V17" s="45">
        <v>-3999.7659708569372</v>
      </c>
    </row>
    <row r="18" spans="2:22" ht="18" customHeight="1">
      <c r="B18" s="44" t="s">
        <v>183</v>
      </c>
      <c r="C18" s="45">
        <v>-246.81814502</v>
      </c>
      <c r="D18" s="45">
        <v>-247.2883119</v>
      </c>
      <c r="E18" s="45">
        <v>-506.89419260590904</v>
      </c>
      <c r="F18" s="45">
        <v>-466.67423888185101</v>
      </c>
      <c r="G18" s="45">
        <v>-2.27759949737528</v>
      </c>
      <c r="H18" s="45">
        <v>-1.5701706342894699</v>
      </c>
      <c r="I18" s="45">
        <v>-21.644076128263698</v>
      </c>
      <c r="J18" s="45">
        <v>-21.226436989962998</v>
      </c>
      <c r="K18" s="45">
        <v>-86.835762799539097</v>
      </c>
      <c r="L18" s="45">
        <v>-99.071419935203409</v>
      </c>
      <c r="M18" s="45">
        <v>-81.044840977681389</v>
      </c>
      <c r="N18" s="45">
        <v>-123.28532015336201</v>
      </c>
      <c r="O18" s="45">
        <v>-114.593284812264</v>
      </c>
      <c r="P18" s="45">
        <v>-102.77325312455501</v>
      </c>
      <c r="Q18" s="45">
        <v>0</v>
      </c>
      <c r="R18" s="45">
        <v>0</v>
      </c>
      <c r="S18" s="45">
        <v>-2.3815376097317653E-2</v>
      </c>
      <c r="T18" s="45">
        <v>-0.13748909227611147</v>
      </c>
      <c r="U18" s="45">
        <v>-1060.1317172171298</v>
      </c>
      <c r="V18" s="45">
        <v>-1062.0266407115</v>
      </c>
    </row>
    <row r="19" spans="2:22" ht="18" customHeight="1">
      <c r="B19" s="44" t="s">
        <v>184</v>
      </c>
      <c r="C19" s="45">
        <v>-34.074497610000002</v>
      </c>
      <c r="D19" s="45">
        <v>-50.130040480000005</v>
      </c>
      <c r="E19" s="45">
        <v>-0.64167417469989296</v>
      </c>
      <c r="F19" s="45">
        <v>8.6377631972939975E-2</v>
      </c>
      <c r="G19" s="45">
        <v>0</v>
      </c>
      <c r="H19" s="45">
        <v>0</v>
      </c>
      <c r="I19" s="45">
        <v>0.71663399172793096</v>
      </c>
      <c r="J19" s="45">
        <v>0.87960685014545303</v>
      </c>
      <c r="K19" s="45">
        <v>-2.5246341047579904E-2</v>
      </c>
      <c r="L19" s="45">
        <v>-0.1898640359698279</v>
      </c>
      <c r="M19" s="45">
        <v>-2.9616041329340237</v>
      </c>
      <c r="N19" s="45">
        <v>-2.8309076242888018</v>
      </c>
      <c r="O19" s="45">
        <v>-0.44359164266671797</v>
      </c>
      <c r="P19" s="45">
        <v>-0.97139458090250996</v>
      </c>
      <c r="Q19" s="45">
        <v>0</v>
      </c>
      <c r="R19" s="45">
        <v>0</v>
      </c>
      <c r="S19" s="45">
        <v>-2.0814236710086642E-3</v>
      </c>
      <c r="T19" s="45">
        <v>-6.1180135200304591E-3</v>
      </c>
      <c r="U19" s="45">
        <v>-37.432061333291294</v>
      </c>
      <c r="V19" s="45">
        <v>-53.162340252562792</v>
      </c>
    </row>
    <row r="20" spans="2:22" ht="18" customHeight="1">
      <c r="B20" s="46" t="s">
        <v>185</v>
      </c>
      <c r="C20" s="47">
        <v>-293.24766949000013</v>
      </c>
      <c r="D20" s="47">
        <v>-431.07504770999981</v>
      </c>
      <c r="E20" s="47">
        <v>89.655402678751301</v>
      </c>
      <c r="F20" s="47">
        <v>35.753547116421373</v>
      </c>
      <c r="G20" s="47">
        <v>0.68851689916121117</v>
      </c>
      <c r="H20" s="47">
        <v>0.25983467582084652</v>
      </c>
      <c r="I20" s="47">
        <v>-48.620551604409449</v>
      </c>
      <c r="J20" s="47">
        <v>-87.478971422084953</v>
      </c>
      <c r="K20" s="47">
        <v>-65.880388796871586</v>
      </c>
      <c r="L20" s="47">
        <v>-68.516929019550304</v>
      </c>
      <c r="M20" s="47">
        <v>-23.847740100394343</v>
      </c>
      <c r="N20" s="47">
        <v>-56.870337261647364</v>
      </c>
      <c r="O20" s="47">
        <v>-56.709813486050493</v>
      </c>
      <c r="P20" s="47">
        <v>-44.169805465211837</v>
      </c>
      <c r="Q20" s="47">
        <v>0</v>
      </c>
      <c r="R20" s="47">
        <v>0</v>
      </c>
      <c r="S20" s="47">
        <v>-4.5643471473084674E-2</v>
      </c>
      <c r="T20" s="47">
        <v>-0.19295436629755228</v>
      </c>
      <c r="U20" s="47">
        <v>-398.00788737128659</v>
      </c>
      <c r="V20" s="47">
        <v>-652.29066345255012</v>
      </c>
    </row>
    <row r="21" spans="2:22" ht="18" customHeight="1">
      <c r="B21" s="54" t="s">
        <v>189</v>
      </c>
      <c r="C21" s="55">
        <v>588.05264927271617</v>
      </c>
      <c r="D21" s="55">
        <v>765.11465759955013</v>
      </c>
      <c r="E21" s="55">
        <v>53.393613968565603</v>
      </c>
      <c r="F21" s="55">
        <v>35.741290485274604</v>
      </c>
      <c r="G21" s="55">
        <v>0.38687122492613141</v>
      </c>
      <c r="H21" s="55">
        <v>0.5976281620442343</v>
      </c>
      <c r="I21" s="55">
        <v>64.478625166316007</v>
      </c>
      <c r="J21" s="55">
        <v>104.10499849695401</v>
      </c>
      <c r="K21" s="55">
        <v>70.910855441655229</v>
      </c>
      <c r="L21" s="55">
        <v>69.15280698920408</v>
      </c>
      <c r="M21" s="55">
        <v>36.317792413342708</v>
      </c>
      <c r="N21" s="55">
        <v>38.716709836337749</v>
      </c>
      <c r="O21" s="55">
        <v>47.970340029338018</v>
      </c>
      <c r="P21" s="55">
        <v>50.767288893119705</v>
      </c>
      <c r="Q21" s="55">
        <v>0</v>
      </c>
      <c r="R21" s="55">
        <v>0</v>
      </c>
      <c r="S21" s="55">
        <v>-2.7742036269152948E-2</v>
      </c>
      <c r="T21" s="55">
        <v>0.17872025969396782</v>
      </c>
      <c r="U21" s="55">
        <v>861.48300548059069</v>
      </c>
      <c r="V21" s="55">
        <v>1064.3741007221784</v>
      </c>
    </row>
    <row r="22" spans="2:22" ht="18" customHeight="1">
      <c r="B22" s="50" t="s">
        <v>190</v>
      </c>
      <c r="C22" s="51">
        <v>294.80497978271603</v>
      </c>
      <c r="D22" s="51">
        <v>334.03960988955032</v>
      </c>
      <c r="E22" s="51">
        <v>143.0490166473169</v>
      </c>
      <c r="F22" s="51">
        <v>71.494837601695977</v>
      </c>
      <c r="G22" s="51">
        <v>1.0753881240873426</v>
      </c>
      <c r="H22" s="51">
        <v>0.85746283786508082</v>
      </c>
      <c r="I22" s="51">
        <v>15.858073561906558</v>
      </c>
      <c r="J22" s="51">
        <v>16.626027074869057</v>
      </c>
      <c r="K22" s="51">
        <v>5.0304666447836439</v>
      </c>
      <c r="L22" s="51">
        <v>0.63587796965377663</v>
      </c>
      <c r="M22" s="51">
        <v>12.470052312948365</v>
      </c>
      <c r="N22" s="51">
        <v>-18.153627425309615</v>
      </c>
      <c r="O22" s="51">
        <v>-8.7394734567124743</v>
      </c>
      <c r="P22" s="51">
        <v>6.5974834279078678</v>
      </c>
      <c r="Q22" s="51">
        <v>0</v>
      </c>
      <c r="R22" s="51">
        <v>0</v>
      </c>
      <c r="S22" s="51">
        <v>-7.3385507742266043E-2</v>
      </c>
      <c r="T22" s="51">
        <v>-1.4234106603584457E-2</v>
      </c>
      <c r="U22" s="51">
        <v>463.47511810930411</v>
      </c>
      <c r="V22" s="51">
        <v>412.08343726962823</v>
      </c>
    </row>
    <row r="23" spans="2:22" ht="18" customHeight="1">
      <c r="B23" s="50" t="s">
        <v>191</v>
      </c>
      <c r="C23" s="51">
        <v>36.419246715000014</v>
      </c>
      <c r="D23" s="51">
        <v>49.179907839999913</v>
      </c>
      <c r="E23" s="51">
        <v>2.8287806836984983</v>
      </c>
      <c r="F23" s="51">
        <v>20.842873095159998</v>
      </c>
      <c r="G23" s="51">
        <v>-2.3970968235678862</v>
      </c>
      <c r="H23" s="51">
        <v>-4.045669147552621</v>
      </c>
      <c r="I23" s="51">
        <v>-0.6976249129497023</v>
      </c>
      <c r="J23" s="51">
        <v>0.20137028001855242</v>
      </c>
      <c r="K23" s="51">
        <v>2.0697048641363498</v>
      </c>
      <c r="L23" s="51">
        <v>3.5169675392855408</v>
      </c>
      <c r="M23" s="51">
        <v>-1.9336798412948957</v>
      </c>
      <c r="N23" s="51">
        <v>0.52328032129969593</v>
      </c>
      <c r="O23" s="51">
        <v>0</v>
      </c>
      <c r="P23" s="51">
        <v>0</v>
      </c>
      <c r="Q23" s="51">
        <v>-31.29823755302219</v>
      </c>
      <c r="R23" s="51">
        <v>-4.7490160014309808</v>
      </c>
      <c r="S23" s="51">
        <v>-209.51287440178811</v>
      </c>
      <c r="T23" s="51">
        <v>-181.08264434172983</v>
      </c>
      <c r="U23" s="51">
        <v>-204.52178126978788</v>
      </c>
      <c r="V23" s="51">
        <v>-115.61293041494972</v>
      </c>
    </row>
    <row r="24" spans="2:22" ht="18" customHeight="1">
      <c r="B24" s="52" t="s">
        <v>192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-8.6601784781394198</v>
      </c>
      <c r="L24" s="53">
        <v>-11.990662698101099</v>
      </c>
      <c r="M24" s="53">
        <v>0</v>
      </c>
      <c r="N24" s="53">
        <v>0</v>
      </c>
      <c r="O24" s="53">
        <v>0</v>
      </c>
      <c r="P24" s="53">
        <v>0</v>
      </c>
      <c r="Q24" s="53">
        <v>-0.54306766129615702</v>
      </c>
      <c r="R24" s="53">
        <v>-0.72447071000000007</v>
      </c>
      <c r="S24" s="53">
        <v>-4.6729295076452226</v>
      </c>
      <c r="T24" s="53">
        <v>-0.48546260460680057</v>
      </c>
      <c r="U24" s="53">
        <v>-13.8761756470808</v>
      </c>
      <c r="V24" s="53">
        <v>-13.2005960127079</v>
      </c>
    </row>
    <row r="25" spans="2:22" ht="18" customHeight="1">
      <c r="B25" s="46" t="s">
        <v>193</v>
      </c>
      <c r="C25" s="47">
        <v>710.19834748836274</v>
      </c>
      <c r="D25" s="47">
        <v>802.47476466736737</v>
      </c>
      <c r="E25" s="47">
        <v>369.52871536693056</v>
      </c>
      <c r="F25" s="47">
        <v>302.56749542544094</v>
      </c>
      <c r="G25" s="47">
        <v>94.781857679144835</v>
      </c>
      <c r="H25" s="47">
        <v>119.97856863387138</v>
      </c>
      <c r="I25" s="47">
        <v>59.762267227350165</v>
      </c>
      <c r="J25" s="47">
        <v>20.560403934698357</v>
      </c>
      <c r="K25" s="47">
        <v>84.623751704404299</v>
      </c>
      <c r="L25" s="47">
        <v>68.561261417707485</v>
      </c>
      <c r="M25" s="47">
        <v>114.50066845579597</v>
      </c>
      <c r="N25" s="47">
        <v>51.955427800211488</v>
      </c>
      <c r="O25" s="47">
        <v>22.514210607073288</v>
      </c>
      <c r="P25" s="47">
        <v>193.76629050433277</v>
      </c>
      <c r="Q25" s="47">
        <v>-22.592522722073255</v>
      </c>
      <c r="R25" s="47">
        <v>-10.118742831430941</v>
      </c>
      <c r="S25" s="47">
        <v>-314.90673730267918</v>
      </c>
      <c r="T25" s="47">
        <v>-194.69116754291156</v>
      </c>
      <c r="U25" s="47">
        <v>1118.4105585043094</v>
      </c>
      <c r="V25" s="47">
        <v>1355.0543020092862</v>
      </c>
    </row>
    <row r="26" spans="2:22" ht="18" customHeight="1">
      <c r="B26" s="44" t="s">
        <v>194</v>
      </c>
      <c r="C26" s="45">
        <v>-163.6907334725</v>
      </c>
      <c r="D26" s="45">
        <v>-188.68009520000001</v>
      </c>
      <c r="E26" s="45">
        <v>-100.135443530694</v>
      </c>
      <c r="F26" s="45">
        <v>-71.241854518415693</v>
      </c>
      <c r="G26" s="45">
        <v>-18.471490585251999</v>
      </c>
      <c r="H26" s="45">
        <v>-31.224551560401103</v>
      </c>
      <c r="I26" s="45">
        <v>-17.485173608109701</v>
      </c>
      <c r="J26" s="45">
        <v>-6.47640925469537</v>
      </c>
      <c r="K26" s="45">
        <v>-20.764967183101501</v>
      </c>
      <c r="L26" s="45">
        <v>-11.994358752249701</v>
      </c>
      <c r="M26" s="45">
        <v>-28.981836324663899</v>
      </c>
      <c r="N26" s="45">
        <v>-13.3571367414101</v>
      </c>
      <c r="O26" s="45">
        <v>-5.6603335269575803</v>
      </c>
      <c r="P26" s="45">
        <v>-42.109131598657797</v>
      </c>
      <c r="Q26" s="45">
        <v>3.9614243234685</v>
      </c>
      <c r="R26" s="45">
        <v>12.4363212700001</v>
      </c>
      <c r="S26" s="45">
        <v>53.481618188064203</v>
      </c>
      <c r="T26" s="45">
        <v>33.186737045894752</v>
      </c>
      <c r="U26" s="45">
        <v>-297.74693571974598</v>
      </c>
      <c r="V26" s="45">
        <v>-319.4604793099349</v>
      </c>
    </row>
    <row r="27" spans="2:22" ht="18" customHeight="1">
      <c r="B27" s="44" t="s">
        <v>195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-93.161423125739404</v>
      </c>
      <c r="D28" s="49">
        <v>-73.103744951221699</v>
      </c>
      <c r="E28" s="49">
        <v>-167.90358544815098</v>
      </c>
      <c r="F28" s="49">
        <v>-157.01941187176601</v>
      </c>
      <c r="G28" s="49">
        <v>0</v>
      </c>
      <c r="H28" s="49">
        <v>0</v>
      </c>
      <c r="I28" s="49">
        <v>-11.1778591264206</v>
      </c>
      <c r="J28" s="49">
        <v>-13.153467202326999</v>
      </c>
      <c r="K28" s="49">
        <v>-5.3405152163772298</v>
      </c>
      <c r="L28" s="49">
        <v>-2.4242339152007397</v>
      </c>
      <c r="M28" s="49">
        <v>-15.8219348203301</v>
      </c>
      <c r="N28" s="49">
        <v>-11.8425377748085</v>
      </c>
      <c r="O28" s="49">
        <v>-1.5345494176532799E-3</v>
      </c>
      <c r="P28" s="49">
        <v>-5.91175585654474E-3</v>
      </c>
      <c r="Q28" s="49">
        <v>-1.9724844159731099</v>
      </c>
      <c r="R28" s="49">
        <v>-1.7117342100000001</v>
      </c>
      <c r="S28" s="49">
        <v>1.2486268182720981</v>
      </c>
      <c r="T28" s="49">
        <v>-11.141933069673527</v>
      </c>
      <c r="U28" s="49">
        <v>-294.13070988413699</v>
      </c>
      <c r="V28" s="49">
        <v>-270.40297475085401</v>
      </c>
    </row>
    <row r="29" spans="2:22" ht="18" customHeight="1">
      <c r="B29" s="50" t="s">
        <v>203</v>
      </c>
      <c r="C29" s="51">
        <v>453.3461908901233</v>
      </c>
      <c r="D29" s="51">
        <v>540.69092451614574</v>
      </c>
      <c r="E29" s="51">
        <v>101.48968638808554</v>
      </c>
      <c r="F29" s="51">
        <v>74.306229035259236</v>
      </c>
      <c r="G29" s="51">
        <v>76.310367093892836</v>
      </c>
      <c r="H29" s="51">
        <v>88.754017073470266</v>
      </c>
      <c r="I29" s="51">
        <v>31.099234492819861</v>
      </c>
      <c r="J29" s="51">
        <v>0.93052747767598909</v>
      </c>
      <c r="K29" s="51">
        <v>58.518269304925568</v>
      </c>
      <c r="L29" s="51">
        <v>54.142668750257045</v>
      </c>
      <c r="M29" s="51">
        <v>69.696897310801972</v>
      </c>
      <c r="N29" s="51">
        <v>26.755753283992888</v>
      </c>
      <c r="O29" s="51">
        <v>16.852342530698056</v>
      </c>
      <c r="P29" s="51">
        <v>151.65124714981843</v>
      </c>
      <c r="Q29" s="51">
        <v>-20.603582814577866</v>
      </c>
      <c r="R29" s="51">
        <v>0.60584422856915876</v>
      </c>
      <c r="S29" s="51">
        <v>-260.17649229634287</v>
      </c>
      <c r="T29" s="51">
        <v>-172.64636356669035</v>
      </c>
      <c r="U29" s="51">
        <v>526.53291290042637</v>
      </c>
      <c r="V29" s="51">
        <v>765.19084794849721</v>
      </c>
    </row>
    <row r="30" spans="2:22" ht="18" customHeight="1">
      <c r="B30" s="56" t="s">
        <v>6</v>
      </c>
      <c r="C30" s="57">
        <v>0.69116157435064451</v>
      </c>
      <c r="D30" s="57">
        <v>0.72638403804251617</v>
      </c>
      <c r="E30" s="57">
        <v>0.51062669398026161</v>
      </c>
      <c r="F30" s="57">
        <v>0.51965613316094739</v>
      </c>
      <c r="G30" s="57">
        <v>0.65062865875940501</v>
      </c>
      <c r="H30" s="57">
        <v>0.68442342147627755</v>
      </c>
      <c r="I30" s="57">
        <v>0.71912905252949855</v>
      </c>
      <c r="J30" s="57">
        <v>0.77263129597281799</v>
      </c>
      <c r="K30" s="57">
        <v>0.55542890165420877</v>
      </c>
      <c r="L30" s="57">
        <v>0.61506089408104092</v>
      </c>
      <c r="M30" s="57">
        <v>0.63845830587968555</v>
      </c>
      <c r="N30" s="57">
        <v>0.73004869394960925</v>
      </c>
      <c r="O30" s="57">
        <v>0.70103615719743728</v>
      </c>
      <c r="P30" s="57">
        <v>0.68117096733129812</v>
      </c>
      <c r="Q30" s="57">
        <v>0.5369147852125743</v>
      </c>
      <c r="R30" s="57">
        <v>0.53967297966321492</v>
      </c>
      <c r="S30" s="57"/>
      <c r="T30" s="57"/>
      <c r="U30" s="57">
        <v>0.65631055027791996</v>
      </c>
      <c r="V30" s="57">
        <v>0.68188383415096776</v>
      </c>
    </row>
    <row r="31" spans="2:22" ht="18" customHeight="1">
      <c r="B31" s="56" t="s">
        <v>5</v>
      </c>
      <c r="C31" s="58">
        <v>0.22840615554981972</v>
      </c>
      <c r="D31" s="58">
        <v>0.25482174078998121</v>
      </c>
      <c r="E31" s="58">
        <v>0.36552215237511099</v>
      </c>
      <c r="F31" s="58">
        <v>0.35752001680295986</v>
      </c>
      <c r="G31" s="58">
        <v>0.32596937466197234</v>
      </c>
      <c r="H31" s="58">
        <v>0.30426954937061135</v>
      </c>
      <c r="I31" s="58">
        <v>0.26973312318893156</v>
      </c>
      <c r="J31" s="58">
        <v>0.32249157774917714</v>
      </c>
      <c r="K31" s="58">
        <v>0.38383996389172786</v>
      </c>
      <c r="L31" s="58">
        <v>0.35116845355758458</v>
      </c>
      <c r="M31" s="58">
        <v>0.2661178987860402</v>
      </c>
      <c r="N31" s="58">
        <v>0.22868539698231541</v>
      </c>
      <c r="O31" s="58">
        <v>0.30546131440291047</v>
      </c>
      <c r="P31" s="58">
        <v>0.29026757490030075</v>
      </c>
      <c r="Q31" s="58">
        <v>0.44749414356856798</v>
      </c>
      <c r="R31" s="58">
        <v>0.480804611926064</v>
      </c>
      <c r="S31" s="58"/>
      <c r="T31" s="58"/>
      <c r="U31" s="58">
        <v>0.29139920999077168</v>
      </c>
      <c r="V31" s="58">
        <v>0.29266695047997793</v>
      </c>
    </row>
    <row r="32" spans="2:22" ht="18" customHeight="1">
      <c r="B32" s="59" t="s">
        <v>4</v>
      </c>
      <c r="C32" s="60">
        <v>0.9195677299004642</v>
      </c>
      <c r="D32" s="60">
        <v>0.98120577883249738</v>
      </c>
      <c r="E32" s="60">
        <v>0.8761488463553726</v>
      </c>
      <c r="F32" s="60">
        <v>0.87717614996390725</v>
      </c>
      <c r="G32" s="60">
        <v>0.9765980334213773</v>
      </c>
      <c r="H32" s="60">
        <v>0.9886929708468889</v>
      </c>
      <c r="I32" s="60">
        <v>0.98886217571843016</v>
      </c>
      <c r="J32" s="60">
        <v>1.0951228737219951</v>
      </c>
      <c r="K32" s="60">
        <v>0.93926886554593669</v>
      </c>
      <c r="L32" s="60">
        <v>0.96622934763862545</v>
      </c>
      <c r="M32" s="60">
        <v>0.90457620466572575</v>
      </c>
      <c r="N32" s="60">
        <v>0.95873409093192463</v>
      </c>
      <c r="O32" s="60">
        <v>1.0064974716003476</v>
      </c>
      <c r="P32" s="60">
        <v>0.97143854223159887</v>
      </c>
      <c r="Q32" s="60">
        <v>0.98440892878114228</v>
      </c>
      <c r="R32" s="60">
        <v>1.020477591589279</v>
      </c>
      <c r="S32" s="60"/>
      <c r="T32" s="60"/>
      <c r="U32" s="60">
        <v>0.94770976026869169</v>
      </c>
      <c r="V32" s="60">
        <v>0.97455078463094569</v>
      </c>
    </row>
    <row r="33" spans="2:22" ht="18" customHeight="1"/>
    <row r="34" spans="2:22" ht="27.75" customHeight="1">
      <c r="C34" s="221" t="s">
        <v>0</v>
      </c>
      <c r="D34" s="222"/>
      <c r="E34" s="221" t="s">
        <v>8</v>
      </c>
      <c r="F34" s="222"/>
      <c r="G34" s="221" t="s">
        <v>7</v>
      </c>
      <c r="H34" s="222"/>
      <c r="I34" s="221" t="s">
        <v>151</v>
      </c>
      <c r="J34" s="222"/>
      <c r="K34" s="221" t="s">
        <v>10</v>
      </c>
      <c r="L34" s="222"/>
      <c r="M34" s="221" t="s">
        <v>9</v>
      </c>
      <c r="N34" s="222"/>
      <c r="O34" s="221" t="s">
        <v>204</v>
      </c>
      <c r="P34" s="222"/>
      <c r="Q34" s="221" t="s">
        <v>1</v>
      </c>
      <c r="R34" s="222"/>
      <c r="S34" s="221" t="s">
        <v>178</v>
      </c>
      <c r="T34" s="222"/>
      <c r="U34" s="221" t="s">
        <v>179</v>
      </c>
      <c r="V34" s="222"/>
    </row>
    <row r="35" spans="2:22" ht="36" customHeight="1">
      <c r="C35" s="63" t="s">
        <v>217</v>
      </c>
      <c r="D35" s="63" t="s">
        <v>242</v>
      </c>
      <c r="E35" s="63" t="s">
        <v>217</v>
      </c>
      <c r="F35" s="63" t="s">
        <v>242</v>
      </c>
      <c r="G35" s="63" t="s">
        <v>217</v>
      </c>
      <c r="H35" s="63" t="s">
        <v>242</v>
      </c>
      <c r="I35" s="63" t="s">
        <v>217</v>
      </c>
      <c r="J35" s="63" t="s">
        <v>242</v>
      </c>
      <c r="K35" s="63" t="s">
        <v>217</v>
      </c>
      <c r="L35" s="63" t="s">
        <v>242</v>
      </c>
      <c r="M35" s="63" t="s">
        <v>217</v>
      </c>
      <c r="N35" s="63" t="s">
        <v>242</v>
      </c>
      <c r="O35" s="63" t="s">
        <v>217</v>
      </c>
      <c r="P35" s="63" t="s">
        <v>242</v>
      </c>
      <c r="Q35" s="63" t="s">
        <v>217</v>
      </c>
      <c r="R35" s="63" t="s">
        <v>242</v>
      </c>
      <c r="S35" s="63" t="s">
        <v>217</v>
      </c>
      <c r="T35" s="63" t="s">
        <v>242</v>
      </c>
      <c r="U35" s="63" t="s">
        <v>217</v>
      </c>
      <c r="V35" s="63" t="s">
        <v>242</v>
      </c>
    </row>
    <row r="36" spans="2:22" ht="20.100000000000001" customHeight="1">
      <c r="B36" s="44" t="s">
        <v>196</v>
      </c>
      <c r="C36" s="45">
        <v>25937.813735833999</v>
      </c>
      <c r="D36" s="45">
        <v>26177.660483448995</v>
      </c>
      <c r="E36" s="45">
        <v>2623.1460375009365</v>
      </c>
      <c r="F36" s="45">
        <v>2503.772571416227</v>
      </c>
      <c r="G36" s="45">
        <v>2388.6096433446401</v>
      </c>
      <c r="H36" s="45">
        <v>2555.4727756945213</v>
      </c>
      <c r="I36" s="45">
        <v>4244.1609612244456</v>
      </c>
      <c r="J36" s="45">
        <v>4021.1427431739594</v>
      </c>
      <c r="K36" s="45">
        <v>1995.6166875506613</v>
      </c>
      <c r="L36" s="45">
        <v>1946.2112265792289</v>
      </c>
      <c r="M36" s="45">
        <v>1530.9611577391997</v>
      </c>
      <c r="N36" s="45">
        <v>1542.7096563724626</v>
      </c>
      <c r="O36" s="45">
        <v>5303.1231492041443</v>
      </c>
      <c r="P36" s="45">
        <v>5840.031342977888</v>
      </c>
      <c r="Q36" s="45">
        <v>341.94163833942736</v>
      </c>
      <c r="R36" s="45">
        <v>209.85760222983137</v>
      </c>
      <c r="S36" s="45">
        <v>527.79210089900334</v>
      </c>
      <c r="T36" s="45">
        <v>1362.8738684408315</v>
      </c>
      <c r="U36" s="45">
        <v>44893.165111636459</v>
      </c>
      <c r="V36" s="45">
        <v>46159.732270333945</v>
      </c>
    </row>
    <row r="37" spans="2:22" ht="20.100000000000001" customHeight="1">
      <c r="B37" s="44" t="s">
        <v>197</v>
      </c>
      <c r="C37" s="45">
        <v>22757.23348762</v>
      </c>
      <c r="D37" s="45">
        <v>22521.837378080003</v>
      </c>
      <c r="E37" s="45">
        <v>3416.5097897358396</v>
      </c>
      <c r="F37" s="45">
        <v>4090.5181522016419</v>
      </c>
      <c r="G37" s="45">
        <v>2452.4329619206001</v>
      </c>
      <c r="H37" s="45">
        <v>2812.33527833469</v>
      </c>
      <c r="I37" s="45">
        <v>4268.0522615673599</v>
      </c>
      <c r="J37" s="45">
        <v>3991.7666846550296</v>
      </c>
      <c r="K37" s="45">
        <v>3304.9739225829953</v>
      </c>
      <c r="L37" s="45">
        <v>2980.1673561588909</v>
      </c>
      <c r="M37" s="45">
        <v>1521.5997028624943</v>
      </c>
      <c r="N37" s="45">
        <v>2032.3907995025941</v>
      </c>
      <c r="O37" s="45">
        <v>6396.7414452067796</v>
      </c>
      <c r="P37" s="45">
        <v>7355.9432223547501</v>
      </c>
      <c r="Q37" s="45">
        <v>591.51724374520302</v>
      </c>
      <c r="R37" s="45">
        <v>257.97480952410302</v>
      </c>
      <c r="S37" s="45">
        <v>-3016.5071112652913</v>
      </c>
      <c r="T37" s="45">
        <v>-3117.4527998883432</v>
      </c>
      <c r="U37" s="45">
        <v>41692.55370397598</v>
      </c>
      <c r="V37" s="45">
        <v>42925.480880923358</v>
      </c>
    </row>
    <row r="38" spans="2:22" ht="20.100000000000001" customHeight="1">
      <c r="B38" s="44" t="s">
        <v>198</v>
      </c>
      <c r="C38" s="45">
        <v>4367.8691000844046</v>
      </c>
      <c r="D38" s="45">
        <v>4357.6276418160014</v>
      </c>
      <c r="E38" s="45">
        <v>782.7190770652569</v>
      </c>
      <c r="F38" s="45">
        <v>709.89464730139491</v>
      </c>
      <c r="G38" s="45">
        <v>1343.3676287929513</v>
      </c>
      <c r="H38" s="45">
        <v>1406.5899618427015</v>
      </c>
      <c r="I38" s="45">
        <v>713.71453223974402</v>
      </c>
      <c r="J38" s="45">
        <v>679.92983295448005</v>
      </c>
      <c r="K38" s="45">
        <v>578.50255452943316</v>
      </c>
      <c r="L38" s="45">
        <v>539.01893490446741</v>
      </c>
      <c r="M38" s="45">
        <v>445.61651639345791</v>
      </c>
      <c r="N38" s="45">
        <v>473.65614029489382</v>
      </c>
      <c r="O38" s="45">
        <v>1770.8922495793854</v>
      </c>
      <c r="P38" s="45">
        <v>1798.2671176348892</v>
      </c>
      <c r="Q38" s="45">
        <v>120.83998652808754</v>
      </c>
      <c r="R38" s="45">
        <v>115.49884535374507</v>
      </c>
      <c r="S38" s="45">
        <v>-1587.5140873237908</v>
      </c>
      <c r="T38" s="45">
        <v>-1617.0694228626514</v>
      </c>
      <c r="U38" s="45">
        <v>8536.00755788893</v>
      </c>
      <c r="V38" s="45">
        <v>8463.4136992399217</v>
      </c>
    </row>
    <row r="39" spans="2:22" ht="20.100000000000001" customHeight="1">
      <c r="B39" s="61" t="s">
        <v>199</v>
      </c>
      <c r="C39" s="62">
        <v>0.10598603601372567</v>
      </c>
      <c r="D39" s="62">
        <v>0.12393363829241144</v>
      </c>
      <c r="E39" s="62">
        <v>0.11310777225540726</v>
      </c>
      <c r="F39" s="62">
        <v>9.956524963187903E-2</v>
      </c>
      <c r="G39" s="62">
        <v>5.640466333745725E-2</v>
      </c>
      <c r="H39" s="62">
        <v>6.4549371507185455E-2</v>
      </c>
      <c r="I39" s="62">
        <v>4.3702246623061103E-2</v>
      </c>
      <c r="J39" s="62">
        <v>1.335387278009872E-3</v>
      </c>
      <c r="K39" s="62">
        <v>0.10293593255422197</v>
      </c>
      <c r="L39" s="62">
        <v>9.6897767536751805E-2</v>
      </c>
      <c r="M39" s="62">
        <v>0.15768464144158995</v>
      </c>
      <c r="N39" s="62">
        <v>5.8210701883335859E-2</v>
      </c>
      <c r="O39" s="62">
        <v>9.5827139125098521E-3</v>
      </c>
      <c r="P39" s="62">
        <v>8.4978759394056844E-2</v>
      </c>
      <c r="Q39" s="62">
        <v>-0.14738705892375503</v>
      </c>
      <c r="R39" s="62">
        <v>5.1152511532376495E-3</v>
      </c>
      <c r="S39" s="62"/>
      <c r="T39" s="62"/>
      <c r="U39" s="62">
        <v>6.0554651029667082E-2</v>
      </c>
      <c r="V39" s="62">
        <v>9.0025494865349581E-2</v>
      </c>
    </row>
    <row r="40" spans="2:22" ht="20.100000000000001" customHeight="1">
      <c r="B40" s="56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2:22" ht="15" customHeight="1">
      <c r="B41" s="205" t="s">
        <v>227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</row>
    <row r="42" spans="2:22" ht="15" customHeight="1">
      <c r="B42" s="27"/>
    </row>
    <row r="43" spans="2:22" ht="15" hidden="1" customHeight="1"/>
    <row r="44" spans="2:22" ht="15" hidden="1" customHeight="1"/>
    <row r="45" spans="2:22" ht="15" hidden="1" customHeight="1"/>
    <row r="46" spans="2:22" ht="15" hidden="1" customHeight="1"/>
    <row r="47" spans="2:22" ht="15" hidden="1" customHeight="1"/>
    <row r="48" spans="2:22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idden="1"/>
    <row r="65" hidden="1"/>
    <row r="66" hidden="1"/>
    <row r="67" hidden="1"/>
    <row r="68" hidden="1"/>
    <row r="69" hidden="1"/>
  </sheetData>
  <mergeCells count="20">
    <mergeCell ref="M34:N34"/>
    <mergeCell ref="C4:D4"/>
    <mergeCell ref="E4:F4"/>
    <mergeCell ref="G4:H4"/>
    <mergeCell ref="I4:J4"/>
    <mergeCell ref="K4:L4"/>
    <mergeCell ref="M4:N4"/>
    <mergeCell ref="C34:D34"/>
    <mergeCell ref="E34:F34"/>
    <mergeCell ref="G34:H34"/>
    <mergeCell ref="I34:J34"/>
    <mergeCell ref="K34:L34"/>
    <mergeCell ref="O34:P34"/>
    <mergeCell ref="Q34:R34"/>
    <mergeCell ref="S34:T34"/>
    <mergeCell ref="U34:V34"/>
    <mergeCell ref="O4:P4"/>
    <mergeCell ref="Q4:R4"/>
    <mergeCell ref="S4:T4"/>
    <mergeCell ref="U4:V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69E5-2411-4510-80EA-EE87B59F405E}">
  <sheetPr>
    <tabColor rgb="FFD81E05"/>
    <pageSetUpPr fitToPage="1"/>
  </sheetPr>
  <dimension ref="B1:AA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2:23"/>
    <row r="2" spans="2:23" s="3" customFormat="1" ht="50.1" customHeight="1">
      <c r="B2" s="119" t="str">
        <f>+CONCATENATE("Consolidated Profit &amp; Loss by Business Unit Quarterly - "&amp;$D$5)</f>
        <v>Consolidated Profit &amp; Loss by Business Unit Quarterly - 4Q
2021</v>
      </c>
      <c r="C2" s="120"/>
      <c r="D2" s="120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2:23" ht="68.45" customHeight="1">
      <c r="B3" s="40"/>
    </row>
    <row r="4" spans="2:23" ht="27.95" customHeight="1">
      <c r="B4" s="40"/>
      <c r="C4" s="221" t="s">
        <v>0</v>
      </c>
      <c r="D4" s="222"/>
      <c r="E4" s="221" t="s">
        <v>8</v>
      </c>
      <c r="F4" s="222"/>
      <c r="G4" s="221" t="s">
        <v>7</v>
      </c>
      <c r="H4" s="222"/>
      <c r="I4" s="221" t="s">
        <v>151</v>
      </c>
      <c r="J4" s="222"/>
      <c r="K4" s="221" t="s">
        <v>10</v>
      </c>
      <c r="L4" s="222"/>
      <c r="M4" s="221" t="s">
        <v>9</v>
      </c>
      <c r="N4" s="222"/>
      <c r="O4" s="221" t="s">
        <v>204</v>
      </c>
      <c r="P4" s="222"/>
      <c r="Q4" s="221" t="s">
        <v>1</v>
      </c>
      <c r="R4" s="222"/>
      <c r="S4" s="221" t="s">
        <v>178</v>
      </c>
      <c r="T4" s="222"/>
      <c r="U4" s="221" t="s">
        <v>179</v>
      </c>
      <c r="V4" s="222"/>
    </row>
    <row r="5" spans="2:23" s="86" customFormat="1" ht="36" customHeight="1">
      <c r="B5" s="41"/>
      <c r="C5" s="63" t="s">
        <v>243</v>
      </c>
      <c r="D5" s="63" t="s">
        <v>244</v>
      </c>
      <c r="E5" s="63" t="s">
        <v>243</v>
      </c>
      <c r="F5" s="63" t="s">
        <v>244</v>
      </c>
      <c r="G5" s="63" t="s">
        <v>243</v>
      </c>
      <c r="H5" s="63" t="s">
        <v>244</v>
      </c>
      <c r="I5" s="63" t="s">
        <v>243</v>
      </c>
      <c r="J5" s="63" t="s">
        <v>244</v>
      </c>
      <c r="K5" s="63" t="s">
        <v>243</v>
      </c>
      <c r="L5" s="63" t="s">
        <v>244</v>
      </c>
      <c r="M5" s="63" t="s">
        <v>243</v>
      </c>
      <c r="N5" s="63" t="s">
        <v>244</v>
      </c>
      <c r="O5" s="63" t="s">
        <v>243</v>
      </c>
      <c r="P5" s="63" t="s">
        <v>244</v>
      </c>
      <c r="Q5" s="63" t="s">
        <v>243</v>
      </c>
      <c r="R5" s="63" t="s">
        <v>244</v>
      </c>
      <c r="S5" s="63" t="s">
        <v>243</v>
      </c>
      <c r="T5" s="63" t="s">
        <v>244</v>
      </c>
      <c r="U5" s="63" t="s">
        <v>243</v>
      </c>
      <c r="V5" s="63" t="s">
        <v>244</v>
      </c>
    </row>
    <row r="6" spans="2:23" ht="18" customHeight="1">
      <c r="B6" s="42" t="s">
        <v>180</v>
      </c>
      <c r="C6" s="43">
        <v>1176.6449227800003</v>
      </c>
      <c r="D6" s="43">
        <v>1184.5137479999994</v>
      </c>
      <c r="E6" s="43">
        <v>405.12676357290002</v>
      </c>
      <c r="F6" s="43">
        <v>514.79672476165956</v>
      </c>
      <c r="G6" s="43">
        <v>453.79882812788037</v>
      </c>
      <c r="H6" s="43">
        <v>530.43174040784038</v>
      </c>
      <c r="I6" s="43">
        <v>284.83032870965781</v>
      </c>
      <c r="J6" s="43">
        <v>236.34992033609308</v>
      </c>
      <c r="K6" s="43">
        <v>306.51167485348208</v>
      </c>
      <c r="L6" s="43">
        <v>377.40944741122712</v>
      </c>
      <c r="M6" s="43">
        <v>280.55436879996705</v>
      </c>
      <c r="N6" s="43">
        <v>344.6664084979102</v>
      </c>
      <c r="O6" s="43">
        <v>1242.1944080747999</v>
      </c>
      <c r="P6" s="43">
        <v>1293.8746311212599</v>
      </c>
      <c r="Q6" s="43">
        <v>125.25411844005203</v>
      </c>
      <c r="R6" s="43">
        <v>83.588147500000048</v>
      </c>
      <c r="S6" s="43">
        <v>-604.48190562353784</v>
      </c>
      <c r="T6" s="43">
        <v>-589.24121786079104</v>
      </c>
      <c r="U6" s="43">
        <v>3670.4335077351989</v>
      </c>
      <c r="V6" s="43">
        <v>3976.3895501752086</v>
      </c>
    </row>
    <row r="7" spans="2:23" ht="18" customHeight="1">
      <c r="B7" s="44" t="s">
        <v>181</v>
      </c>
      <c r="C7" s="45">
        <v>1161.3118882399999</v>
      </c>
      <c r="D7" s="45">
        <v>1154.6581121899999</v>
      </c>
      <c r="E7" s="45">
        <v>299.69702135719001</v>
      </c>
      <c r="F7" s="45">
        <v>356.31945142601091</v>
      </c>
      <c r="G7" s="45">
        <v>386.74694602184013</v>
      </c>
      <c r="H7" s="45">
        <v>389.66178145559002</v>
      </c>
      <c r="I7" s="45">
        <v>188.5504158550749</v>
      </c>
      <c r="J7" s="45">
        <v>177.51447368702998</v>
      </c>
      <c r="K7" s="45">
        <v>150.48702227454811</v>
      </c>
      <c r="L7" s="45">
        <v>164.46338775837296</v>
      </c>
      <c r="M7" s="45">
        <v>194.93089550178297</v>
      </c>
      <c r="N7" s="45">
        <v>236.188345601842</v>
      </c>
      <c r="O7" s="45">
        <v>748.66502555151033</v>
      </c>
      <c r="P7" s="45">
        <v>781.24241182522019</v>
      </c>
      <c r="Q7" s="45">
        <v>109.14854448675601</v>
      </c>
      <c r="R7" s="45">
        <v>102.92201815000004</v>
      </c>
      <c r="S7" s="45">
        <v>0.38960971158576285</v>
      </c>
      <c r="T7" s="45">
        <v>1.8925334513443528</v>
      </c>
      <c r="U7" s="45">
        <v>3239.9273690002901</v>
      </c>
      <c r="V7" s="45">
        <v>3364.8625155454101</v>
      </c>
    </row>
    <row r="8" spans="2:23" ht="21.75" customHeight="1">
      <c r="B8" s="44" t="s">
        <v>182</v>
      </c>
      <c r="C8" s="45">
        <v>-781.75769661620006</v>
      </c>
      <c r="D8" s="45">
        <v>-863.02070725655994</v>
      </c>
      <c r="E8" s="45">
        <v>-154.20434989613301</v>
      </c>
      <c r="F8" s="45">
        <v>-186.81879024015598</v>
      </c>
      <c r="G8" s="45">
        <v>-247.53073703260998</v>
      </c>
      <c r="H8" s="45">
        <v>-284.04700670977104</v>
      </c>
      <c r="I8" s="45">
        <v>-129.53540742464003</v>
      </c>
      <c r="J8" s="45">
        <v>-158.30207334002199</v>
      </c>
      <c r="K8" s="45">
        <v>-85.077105843466057</v>
      </c>
      <c r="L8" s="45">
        <v>-112.8526983029667</v>
      </c>
      <c r="M8" s="45">
        <v>-127.57349490130292</v>
      </c>
      <c r="N8" s="45">
        <v>-164.19615259914372</v>
      </c>
      <c r="O8" s="45">
        <v>-476.58812279605991</v>
      </c>
      <c r="P8" s="45">
        <v>-501.83165602350982</v>
      </c>
      <c r="Q8" s="45">
        <v>-54.667819513443987</v>
      </c>
      <c r="R8" s="45">
        <v>-56.761429750000019</v>
      </c>
      <c r="S8" s="45">
        <v>-1.5812338418160152</v>
      </c>
      <c r="T8" s="45">
        <v>-1.3204288485031768</v>
      </c>
      <c r="U8" s="45">
        <v>-2058.5159678656719</v>
      </c>
      <c r="V8" s="45">
        <v>-2329.1509430706337</v>
      </c>
    </row>
    <row r="9" spans="2:23" ht="18" customHeight="1">
      <c r="B9" s="44" t="s">
        <v>183</v>
      </c>
      <c r="C9" s="45">
        <v>-240.96485711693185</v>
      </c>
      <c r="D9" s="45">
        <v>-229.92433258272695</v>
      </c>
      <c r="E9" s="45">
        <v>-116.54379835979199</v>
      </c>
      <c r="F9" s="45">
        <v>-129.58524676762198</v>
      </c>
      <c r="G9" s="45">
        <v>-132.198121594648</v>
      </c>
      <c r="H9" s="45">
        <v>-119.96306465269697</v>
      </c>
      <c r="I9" s="45">
        <v>-54.235802724750016</v>
      </c>
      <c r="J9" s="45">
        <v>-70.839191847017986</v>
      </c>
      <c r="K9" s="45">
        <v>-59.647993708684965</v>
      </c>
      <c r="L9" s="45">
        <v>-62.244112600160975</v>
      </c>
      <c r="M9" s="45">
        <v>-47.571525854354007</v>
      </c>
      <c r="N9" s="45">
        <v>-53.514787908037022</v>
      </c>
      <c r="O9" s="45">
        <v>-232.70145770692</v>
      </c>
      <c r="P9" s="45">
        <v>-227.28286377589905</v>
      </c>
      <c r="Q9" s="45">
        <v>-49.260730843396999</v>
      </c>
      <c r="R9" s="45">
        <v>-40.532006749999994</v>
      </c>
      <c r="S9" s="45">
        <v>1.3104233266581957</v>
      </c>
      <c r="T9" s="45">
        <v>3.1025621531997061E-2</v>
      </c>
      <c r="U9" s="45">
        <v>-931.81386458281986</v>
      </c>
      <c r="V9" s="45">
        <v>-933.85458126263029</v>
      </c>
    </row>
    <row r="10" spans="2:23" ht="18" customHeight="1">
      <c r="B10" s="44" t="s">
        <v>184</v>
      </c>
      <c r="C10" s="45">
        <v>-27.87016778000001</v>
      </c>
      <c r="D10" s="45">
        <v>-107.09719694</v>
      </c>
      <c r="E10" s="45">
        <v>-5.9418895744299816E-3</v>
      </c>
      <c r="F10" s="45">
        <v>0.12038371067511999</v>
      </c>
      <c r="G10" s="45">
        <v>2.5516757596999993</v>
      </c>
      <c r="H10" s="45">
        <v>6.4621170467231979</v>
      </c>
      <c r="I10" s="45">
        <v>-2.8913640841799308</v>
      </c>
      <c r="J10" s="45">
        <v>0.91662018434431958</v>
      </c>
      <c r="K10" s="45">
        <v>-0.75013655409709834</v>
      </c>
      <c r="L10" s="45">
        <v>0.12292023441239941</v>
      </c>
      <c r="M10" s="45">
        <v>-2.1194124857662642</v>
      </c>
      <c r="N10" s="45">
        <v>-1.1661228040545302</v>
      </c>
      <c r="O10" s="45">
        <v>-0.97565078635830016</v>
      </c>
      <c r="P10" s="45">
        <v>-1.3447237751216807</v>
      </c>
      <c r="Q10" s="45">
        <v>-2.939948049342</v>
      </c>
      <c r="R10" s="45">
        <v>-4.0320692399999984</v>
      </c>
      <c r="S10" s="45">
        <v>-2.8174137580627701E-3</v>
      </c>
      <c r="T10" s="45">
        <v>-0.10074182208999265</v>
      </c>
      <c r="U10" s="45">
        <v>-35.003763283376102</v>
      </c>
      <c r="V10" s="45">
        <v>-106.11881340511121</v>
      </c>
    </row>
    <row r="11" spans="2:23" s="87" customFormat="1" ht="18" customHeight="1">
      <c r="B11" s="46" t="s">
        <v>185</v>
      </c>
      <c r="C11" s="47">
        <v>110.71916672686797</v>
      </c>
      <c r="D11" s="47">
        <v>-45.384124589287012</v>
      </c>
      <c r="E11" s="47">
        <v>28.942931211690563</v>
      </c>
      <c r="F11" s="47">
        <v>40.03579812890807</v>
      </c>
      <c r="G11" s="47">
        <v>9.5697631542821533</v>
      </c>
      <c r="H11" s="47">
        <v>-7.8861728601547973</v>
      </c>
      <c r="I11" s="47">
        <v>1.8878416215049283</v>
      </c>
      <c r="J11" s="47">
        <v>-50.710171315665683</v>
      </c>
      <c r="K11" s="47">
        <v>5.0117861682999916</v>
      </c>
      <c r="L11" s="47">
        <v>-10.510502910342318</v>
      </c>
      <c r="M11" s="47">
        <v>17.666462260359772</v>
      </c>
      <c r="N11" s="47">
        <v>17.311282290606734</v>
      </c>
      <c r="O11" s="47">
        <v>38.399794262172122</v>
      </c>
      <c r="P11" s="47">
        <v>50.783168250689648</v>
      </c>
      <c r="Q11" s="47">
        <v>2.2800460805730225</v>
      </c>
      <c r="R11" s="47">
        <v>1.596512410000031</v>
      </c>
      <c r="S11" s="47">
        <v>0.11598178267177417</v>
      </c>
      <c r="T11" s="47">
        <v>0.50238840228318038</v>
      </c>
      <c r="U11" s="47">
        <v>214.5937732684223</v>
      </c>
      <c r="V11" s="47">
        <v>-4.2618221929651554</v>
      </c>
    </row>
    <row r="12" spans="2:23" ht="18" customHeight="1">
      <c r="B12" s="44" t="s">
        <v>186</v>
      </c>
      <c r="C12" s="45">
        <v>-4.0218542694490225</v>
      </c>
      <c r="D12" s="45">
        <v>58.916834839169326</v>
      </c>
      <c r="E12" s="45">
        <v>16.641225370329693</v>
      </c>
      <c r="F12" s="45">
        <v>13.081238702606999</v>
      </c>
      <c r="G12" s="45">
        <v>7.1452053639021926</v>
      </c>
      <c r="H12" s="45">
        <v>35.505691420183283</v>
      </c>
      <c r="I12" s="45">
        <v>-0.73970560400469765</v>
      </c>
      <c r="J12" s="45">
        <v>33.575275786396503</v>
      </c>
      <c r="K12" s="45">
        <v>10.547330389927595</v>
      </c>
      <c r="L12" s="45">
        <v>12.918006123026998</v>
      </c>
      <c r="M12" s="45">
        <v>7.7679645516868021</v>
      </c>
      <c r="N12" s="45">
        <v>8.7622984321589037</v>
      </c>
      <c r="O12" s="45">
        <v>12.712983471619893</v>
      </c>
      <c r="P12" s="45">
        <v>20.740981501423178</v>
      </c>
      <c r="Q12" s="45">
        <v>9.8337365977199553E-2</v>
      </c>
      <c r="R12" s="45">
        <v>0.51184284000000035</v>
      </c>
      <c r="S12" s="45">
        <v>-113.25538746281465</v>
      </c>
      <c r="T12" s="45">
        <v>0.63462992055938372</v>
      </c>
      <c r="U12" s="45">
        <v>-63.103900822824983</v>
      </c>
      <c r="V12" s="45">
        <v>184.64679956552459</v>
      </c>
    </row>
    <row r="13" spans="2:23" ht="18" customHeight="1">
      <c r="B13" s="48" t="s">
        <v>187</v>
      </c>
      <c r="C13" s="49">
        <v>-17.445398223801597</v>
      </c>
      <c r="D13" s="49">
        <v>180.09904618653042</v>
      </c>
      <c r="E13" s="49">
        <v>-3.7936358917999978E-2</v>
      </c>
      <c r="F13" s="49">
        <v>-3.0966651354000004E-3</v>
      </c>
      <c r="G13" s="49">
        <v>-2.09087813392998</v>
      </c>
      <c r="H13" s="49">
        <v>-7.1469246523225278</v>
      </c>
      <c r="I13" s="49">
        <v>1.3290002397052301</v>
      </c>
      <c r="J13" s="49">
        <v>-0.74821763851891965</v>
      </c>
      <c r="K13" s="49">
        <v>0.92978221070459965</v>
      </c>
      <c r="L13" s="49">
        <v>-0.3932918471574498</v>
      </c>
      <c r="M13" s="49">
        <v>6.5758284855563953E-2</v>
      </c>
      <c r="N13" s="49">
        <v>-0.63424523343546202</v>
      </c>
      <c r="O13" s="49">
        <v>-1.3076295454000606</v>
      </c>
      <c r="P13" s="49">
        <v>-0.01</v>
      </c>
      <c r="Q13" s="49">
        <v>0</v>
      </c>
      <c r="R13" s="49">
        <v>-9.999999999999701E-7</v>
      </c>
      <c r="S13" s="49">
        <v>-1.8361193203248583E-2</v>
      </c>
      <c r="T13" s="49">
        <v>-9.4130000000544903E-2</v>
      </c>
      <c r="U13" s="49">
        <v>-18.575662719987491</v>
      </c>
      <c r="V13" s="49">
        <v>171.06913914996011</v>
      </c>
    </row>
    <row r="14" spans="2:23" ht="18" customHeight="1">
      <c r="B14" s="50" t="s">
        <v>188</v>
      </c>
      <c r="C14" s="51">
        <v>89.251914233617356</v>
      </c>
      <c r="D14" s="51">
        <v>193.63175643641281</v>
      </c>
      <c r="E14" s="51">
        <v>45.546220223102267</v>
      </c>
      <c r="F14" s="51">
        <v>53.113940166379678</v>
      </c>
      <c r="G14" s="51">
        <v>14.624090384254373</v>
      </c>
      <c r="H14" s="51">
        <v>20.472593907705971</v>
      </c>
      <c r="I14" s="51">
        <v>2.4771362572054585</v>
      </c>
      <c r="J14" s="51">
        <v>-17.8831131677881</v>
      </c>
      <c r="K14" s="51">
        <v>16.488898768932188</v>
      </c>
      <c r="L14" s="51">
        <v>2.0142113655272169</v>
      </c>
      <c r="M14" s="51">
        <v>25.500185096902129</v>
      </c>
      <c r="N14" s="51">
        <v>25.439335489330183</v>
      </c>
      <c r="O14" s="51">
        <v>49.805148188391954</v>
      </c>
      <c r="P14" s="51">
        <v>71.514149752112829</v>
      </c>
      <c r="Q14" s="51">
        <v>2.3783834465502212</v>
      </c>
      <c r="R14" s="51">
        <v>2.1083542500000316</v>
      </c>
      <c r="S14" s="51">
        <v>-113.15776687334619</v>
      </c>
      <c r="T14" s="51">
        <v>1.0428883228420176</v>
      </c>
      <c r="U14" s="51">
        <v>132.91420972560979</v>
      </c>
      <c r="V14" s="51">
        <v>351.4541165225196</v>
      </c>
    </row>
    <row r="15" spans="2:23" ht="18" customHeight="1">
      <c r="B15" s="52" t="s">
        <v>180</v>
      </c>
      <c r="C15" s="53">
        <v>509.36345082999992</v>
      </c>
      <c r="D15" s="53">
        <v>708.36683499999958</v>
      </c>
      <c r="E15" s="53">
        <v>306.27456176947112</v>
      </c>
      <c r="F15" s="53">
        <v>291.2579470498481</v>
      </c>
      <c r="G15" s="53">
        <v>0.39028494590883001</v>
      </c>
      <c r="H15" s="53">
        <v>0.16429307539022908</v>
      </c>
      <c r="I15" s="53">
        <v>75.455846026947995</v>
      </c>
      <c r="J15" s="53">
        <v>95.849321244668971</v>
      </c>
      <c r="K15" s="53">
        <v>55.919034994029005</v>
      </c>
      <c r="L15" s="53">
        <v>78.775581064051039</v>
      </c>
      <c r="M15" s="53">
        <v>88.861033282194001</v>
      </c>
      <c r="N15" s="53">
        <v>101.86149977692605</v>
      </c>
      <c r="O15" s="53">
        <v>225.52428002222803</v>
      </c>
      <c r="P15" s="53">
        <v>269.841747589747</v>
      </c>
      <c r="Q15" s="53">
        <v>0</v>
      </c>
      <c r="R15" s="53">
        <v>0</v>
      </c>
      <c r="S15" s="53">
        <v>3.1457890030594626E-2</v>
      </c>
      <c r="T15" s="53">
        <v>0.12206751836929472</v>
      </c>
      <c r="U15" s="53">
        <v>1261.8199497608093</v>
      </c>
      <c r="V15" s="53">
        <v>1546.2392923189996</v>
      </c>
    </row>
    <row r="16" spans="2:23" ht="18" customHeight="1">
      <c r="B16" s="44" t="s">
        <v>181</v>
      </c>
      <c r="C16" s="45">
        <v>504.78493927999989</v>
      </c>
      <c r="D16" s="45">
        <v>708.2691358300001</v>
      </c>
      <c r="E16" s="45">
        <v>250.73677573186706</v>
      </c>
      <c r="F16" s="45">
        <v>259.35223547827502</v>
      </c>
      <c r="G16" s="45">
        <v>0.88206173630070017</v>
      </c>
      <c r="H16" s="45">
        <v>0.62060785985023026</v>
      </c>
      <c r="I16" s="45">
        <v>74.465774890938008</v>
      </c>
      <c r="J16" s="45">
        <v>94.477912789410027</v>
      </c>
      <c r="K16" s="45">
        <v>45.177046832072008</v>
      </c>
      <c r="L16" s="45">
        <v>67.245454560997018</v>
      </c>
      <c r="M16" s="45">
        <v>77.077864256647047</v>
      </c>
      <c r="N16" s="45">
        <v>87.847563788947951</v>
      </c>
      <c r="O16" s="45">
        <v>125.14492791382997</v>
      </c>
      <c r="P16" s="45">
        <v>160.10925354781801</v>
      </c>
      <c r="Q16" s="45">
        <v>0</v>
      </c>
      <c r="R16" s="45">
        <v>0</v>
      </c>
      <c r="S16" s="45">
        <v>1.2893063395097215E-2</v>
      </c>
      <c r="T16" s="45">
        <v>4.2167157071176922E-2</v>
      </c>
      <c r="U16" s="45">
        <v>1078.2822837050498</v>
      </c>
      <c r="V16" s="45">
        <v>1377.9643310123697</v>
      </c>
    </row>
    <row r="17" spans="2:22" ht="18" customHeight="1">
      <c r="B17" s="44" t="s">
        <v>182</v>
      </c>
      <c r="C17" s="45">
        <v>-646.88712509000015</v>
      </c>
      <c r="D17" s="45">
        <v>-719.40543015000003</v>
      </c>
      <c r="E17" s="45">
        <v>-117.28818171819302</v>
      </c>
      <c r="F17" s="45">
        <v>-98.297075391516273</v>
      </c>
      <c r="G17" s="45">
        <v>-0.25869792954177684</v>
      </c>
      <c r="H17" s="45">
        <v>-0.24517622179264886</v>
      </c>
      <c r="I17" s="45">
        <v>-155.68221531695249</v>
      </c>
      <c r="J17" s="45">
        <v>-124.56334115016438</v>
      </c>
      <c r="K17" s="45">
        <v>-29.797510889854706</v>
      </c>
      <c r="L17" s="45">
        <v>-40.983677710810042</v>
      </c>
      <c r="M17" s="45">
        <v>-64.642419937755449</v>
      </c>
      <c r="N17" s="45">
        <v>-71.498661258988363</v>
      </c>
      <c r="O17" s="45">
        <v>-114.11979320683815</v>
      </c>
      <c r="P17" s="45">
        <v>-154.30645988689884</v>
      </c>
      <c r="Q17" s="45">
        <v>0</v>
      </c>
      <c r="R17" s="45">
        <v>0</v>
      </c>
      <c r="S17" s="45">
        <v>-3.5579833994574983E-2</v>
      </c>
      <c r="T17" s="45">
        <v>-3.310443445378769E-2</v>
      </c>
      <c r="U17" s="45">
        <v>-1128.7115239231302</v>
      </c>
      <c r="V17" s="45">
        <v>-1209.3329262046254</v>
      </c>
    </row>
    <row r="18" spans="2:22" ht="18" customHeight="1">
      <c r="B18" s="44" t="s">
        <v>183</v>
      </c>
      <c r="C18" s="45">
        <v>-66.231264150000015</v>
      </c>
      <c r="D18" s="45">
        <v>-61.964685989999992</v>
      </c>
      <c r="E18" s="45">
        <v>-114.45737971745001</v>
      </c>
      <c r="F18" s="45">
        <v>-119.30463582373301</v>
      </c>
      <c r="G18" s="45">
        <v>-0.47146612152483014</v>
      </c>
      <c r="H18" s="45">
        <v>-0.33098908171583008</v>
      </c>
      <c r="I18" s="45">
        <v>-5.3374651357631997</v>
      </c>
      <c r="J18" s="45">
        <v>-4.6165218484589978</v>
      </c>
      <c r="K18" s="45">
        <v>-24.020397629119003</v>
      </c>
      <c r="L18" s="45">
        <v>-30.057169356270506</v>
      </c>
      <c r="M18" s="45">
        <v>-19.500162882257492</v>
      </c>
      <c r="N18" s="45">
        <v>-28.611992486087303</v>
      </c>
      <c r="O18" s="45">
        <v>-27.729372650500096</v>
      </c>
      <c r="P18" s="45">
        <v>-25.978086823224317</v>
      </c>
      <c r="Q18" s="45">
        <v>0</v>
      </c>
      <c r="R18" s="45">
        <v>0</v>
      </c>
      <c r="S18" s="45">
        <v>-1.1752364028126294E-2</v>
      </c>
      <c r="T18" s="45">
        <v>-6.8255712566169677E-2</v>
      </c>
      <c r="U18" s="45">
        <v>-257.75926065064277</v>
      </c>
      <c r="V18" s="45">
        <v>-270.9323371220562</v>
      </c>
    </row>
    <row r="19" spans="2:22" ht="18" customHeight="1">
      <c r="B19" s="44" t="s">
        <v>184</v>
      </c>
      <c r="C19" s="45">
        <v>-11.226856150000003</v>
      </c>
      <c r="D19" s="45">
        <v>-23.287137300000005</v>
      </c>
      <c r="E19" s="45">
        <v>-9.0987214023193985E-2</v>
      </c>
      <c r="F19" s="45">
        <v>5.0456090877329385E-3</v>
      </c>
      <c r="G19" s="45">
        <v>0</v>
      </c>
      <c r="H19" s="45">
        <v>0</v>
      </c>
      <c r="I19" s="45">
        <v>0.19275390307743301</v>
      </c>
      <c r="J19" s="45">
        <v>0.33631238427548604</v>
      </c>
      <c r="K19" s="45">
        <v>-0.20599457652173192</v>
      </c>
      <c r="L19" s="45">
        <v>-0.21696354897612297</v>
      </c>
      <c r="M19" s="45">
        <v>-0.61050765478816871</v>
      </c>
      <c r="N19" s="45">
        <v>-0.81485851961046851</v>
      </c>
      <c r="O19" s="45">
        <v>-0.14781855939385297</v>
      </c>
      <c r="P19" s="45">
        <v>-0.20582387199697882</v>
      </c>
      <c r="Q19" s="45">
        <v>0</v>
      </c>
      <c r="R19" s="45">
        <v>0</v>
      </c>
      <c r="S19" s="45">
        <v>-1.0737295600656283E-3</v>
      </c>
      <c r="T19" s="45">
        <v>-3.5534952400110313E-3</v>
      </c>
      <c r="U19" s="45">
        <v>-12.090483981209584</v>
      </c>
      <c r="V19" s="45">
        <v>-24.186978742460372</v>
      </c>
    </row>
    <row r="20" spans="2:22" ht="18" customHeight="1">
      <c r="B20" s="46" t="s">
        <v>185</v>
      </c>
      <c r="C20" s="47">
        <v>-219.56030611000023</v>
      </c>
      <c r="D20" s="47">
        <v>-96.388117609999881</v>
      </c>
      <c r="E20" s="47">
        <v>18.900227082200786</v>
      </c>
      <c r="F20" s="47">
        <v>41.755569872113469</v>
      </c>
      <c r="G20" s="47">
        <v>0.15189768523409297</v>
      </c>
      <c r="H20" s="47">
        <v>4.4442556341751205E-2</v>
      </c>
      <c r="I20" s="47">
        <v>-86.361151658700265</v>
      </c>
      <c r="J20" s="47">
        <v>-34.365637824937856</v>
      </c>
      <c r="K20" s="47">
        <v>-8.8468562634234331</v>
      </c>
      <c r="L20" s="47">
        <v>-4.0123560550596551</v>
      </c>
      <c r="M20" s="47">
        <v>-7.6752262181540623</v>
      </c>
      <c r="N20" s="47">
        <v>-13.077948475738182</v>
      </c>
      <c r="O20" s="47">
        <v>-16.85205650290213</v>
      </c>
      <c r="P20" s="47">
        <v>-20.381117034302118</v>
      </c>
      <c r="Q20" s="47">
        <v>0</v>
      </c>
      <c r="R20" s="47">
        <v>0</v>
      </c>
      <c r="S20" s="47">
        <v>-3.5512864187509763E-2</v>
      </c>
      <c r="T20" s="47">
        <v>-6.2746485188791473E-2</v>
      </c>
      <c r="U20" s="47">
        <v>-320.27898484993273</v>
      </c>
      <c r="V20" s="47">
        <v>-126.4879110567723</v>
      </c>
    </row>
    <row r="21" spans="2:22" ht="18" customHeight="1">
      <c r="B21" s="54" t="s">
        <v>189</v>
      </c>
      <c r="C21" s="55">
        <v>333.14258148212616</v>
      </c>
      <c r="D21" s="55">
        <v>202.90625056696013</v>
      </c>
      <c r="E21" s="55">
        <v>26.304452843833197</v>
      </c>
      <c r="F21" s="55">
        <v>9.1925341199571129</v>
      </c>
      <c r="G21" s="55">
        <v>9.2680309493455237E-2</v>
      </c>
      <c r="H21" s="55">
        <v>0.16391933316039248</v>
      </c>
      <c r="I21" s="55">
        <v>91.812685414815036</v>
      </c>
      <c r="J21" s="55">
        <v>38.79936716102452</v>
      </c>
      <c r="K21" s="55">
        <v>13.502126268086222</v>
      </c>
      <c r="L21" s="55">
        <v>13.538821022864347</v>
      </c>
      <c r="M21" s="55">
        <v>7.8785757731622788</v>
      </c>
      <c r="N21" s="55">
        <v>8.5461447673339173</v>
      </c>
      <c r="O21" s="55">
        <v>14.87874705152187</v>
      </c>
      <c r="P21" s="55">
        <v>17.231577647450514</v>
      </c>
      <c r="Q21" s="55">
        <v>0</v>
      </c>
      <c r="R21" s="55">
        <v>0</v>
      </c>
      <c r="S21" s="55">
        <v>1.3875985271745606E-2</v>
      </c>
      <c r="T21" s="55">
        <v>7.5007591451918418E-2</v>
      </c>
      <c r="U21" s="55">
        <v>487.62572512830991</v>
      </c>
      <c r="V21" s="55">
        <v>290.45362221020275</v>
      </c>
    </row>
    <row r="22" spans="2:22" ht="18" customHeight="1">
      <c r="B22" s="50" t="s">
        <v>190</v>
      </c>
      <c r="C22" s="51">
        <v>113.58227537212591</v>
      </c>
      <c r="D22" s="51">
        <v>106.51813295696024</v>
      </c>
      <c r="E22" s="51">
        <v>45.204679926033975</v>
      </c>
      <c r="F22" s="51">
        <v>50.948103992070585</v>
      </c>
      <c r="G22" s="51">
        <v>0.24457799472754826</v>
      </c>
      <c r="H22" s="51">
        <v>0.20836188950214374</v>
      </c>
      <c r="I22" s="51">
        <v>5.4515337561147703</v>
      </c>
      <c r="J22" s="51">
        <v>4.4337293360866639</v>
      </c>
      <c r="K22" s="51">
        <v>4.6552700046627891</v>
      </c>
      <c r="L22" s="51">
        <v>9.5264649678046922</v>
      </c>
      <c r="M22" s="51">
        <v>0.2033495550082165</v>
      </c>
      <c r="N22" s="51">
        <v>-4.5318037084042651</v>
      </c>
      <c r="O22" s="51">
        <v>-1.9733094513802598</v>
      </c>
      <c r="P22" s="51">
        <v>-3.149539386851604</v>
      </c>
      <c r="Q22" s="51">
        <v>0</v>
      </c>
      <c r="R22" s="51">
        <v>0</v>
      </c>
      <c r="S22" s="51">
        <v>-2.1636878915821001E-2</v>
      </c>
      <c r="T22" s="51">
        <v>1.2261106263126945E-2</v>
      </c>
      <c r="U22" s="51">
        <v>167.34674027837713</v>
      </c>
      <c r="V22" s="51">
        <v>163.96571115343045</v>
      </c>
    </row>
    <row r="23" spans="2:22" ht="18" customHeight="1">
      <c r="B23" s="50" t="s">
        <v>191</v>
      </c>
      <c r="C23" s="51">
        <v>10.31947489500002</v>
      </c>
      <c r="D23" s="51">
        <v>11.355035619999867</v>
      </c>
      <c r="E23" s="51">
        <v>0.360394395605248</v>
      </c>
      <c r="F23" s="51">
        <v>8.3084312039970474</v>
      </c>
      <c r="G23" s="51">
        <v>-0.62418227075299293</v>
      </c>
      <c r="H23" s="51">
        <v>-2.1855161563241321</v>
      </c>
      <c r="I23" s="51">
        <v>-0.41171474871881669</v>
      </c>
      <c r="J23" s="51">
        <v>0.34041559024709295</v>
      </c>
      <c r="K23" s="51">
        <v>0.69852795593634975</v>
      </c>
      <c r="L23" s="51">
        <v>1.0932298805255525</v>
      </c>
      <c r="M23" s="51">
        <v>0.84197101634798122</v>
      </c>
      <c r="N23" s="51">
        <v>-1.1528785851831918</v>
      </c>
      <c r="O23" s="51">
        <v>0</v>
      </c>
      <c r="P23" s="51">
        <v>0</v>
      </c>
      <c r="Q23" s="51">
        <v>-14.909509007826053</v>
      </c>
      <c r="R23" s="51">
        <v>2.1029454362539175</v>
      </c>
      <c r="S23" s="51">
        <v>-36.289951297794516</v>
      </c>
      <c r="T23" s="51">
        <v>-79.827048834143255</v>
      </c>
      <c r="U23" s="51">
        <v>-40.014989062202744</v>
      </c>
      <c r="V23" s="51">
        <v>-59.965385844627079</v>
      </c>
    </row>
    <row r="24" spans="2:22" ht="18" customHeight="1">
      <c r="B24" s="52" t="s">
        <v>192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-2.3264201718094197</v>
      </c>
      <c r="L24" s="53">
        <v>-3.8627444211020094</v>
      </c>
      <c r="M24" s="53">
        <v>0</v>
      </c>
      <c r="N24" s="53">
        <v>0</v>
      </c>
      <c r="O24" s="53">
        <v>0</v>
      </c>
      <c r="P24" s="53">
        <v>0</v>
      </c>
      <c r="Q24" s="53">
        <v>-0.12137087334974006</v>
      </c>
      <c r="R24" s="53">
        <v>-0.21350452000000009</v>
      </c>
      <c r="S24" s="53">
        <v>-1.3573268994940157E-2</v>
      </c>
      <c r="T24" s="53">
        <v>-4.1278003085460091E-2</v>
      </c>
      <c r="U24" s="53">
        <v>-2.4613643141540997</v>
      </c>
      <c r="V24" s="53">
        <v>-4.1175269441874693</v>
      </c>
    </row>
    <row r="25" spans="2:22" ht="18" customHeight="1">
      <c r="B25" s="46" t="s">
        <v>193</v>
      </c>
      <c r="C25" s="47">
        <v>213.15366450074328</v>
      </c>
      <c r="D25" s="47">
        <v>311.50492501337294</v>
      </c>
      <c r="E25" s="47">
        <v>91.111294544741554</v>
      </c>
      <c r="F25" s="47">
        <v>112.37047536244728</v>
      </c>
      <c r="G25" s="47">
        <v>14.244486108228926</v>
      </c>
      <c r="H25" s="47">
        <v>18.495439640883973</v>
      </c>
      <c r="I25" s="47">
        <v>7.5169552646014139</v>
      </c>
      <c r="J25" s="47">
        <v>-13.108968241454342</v>
      </c>
      <c r="K25" s="47">
        <v>19.516276557721909</v>
      </c>
      <c r="L25" s="47">
        <v>8.771161792755457</v>
      </c>
      <c r="M25" s="47">
        <v>26.545505668258315</v>
      </c>
      <c r="N25" s="47">
        <v>19.754653195742726</v>
      </c>
      <c r="O25" s="47">
        <v>47.831838737011694</v>
      </c>
      <c r="P25" s="47">
        <v>68.364610365261214</v>
      </c>
      <c r="Q25" s="47">
        <v>-12.652496434625569</v>
      </c>
      <c r="R25" s="47">
        <v>3.9977951662539475</v>
      </c>
      <c r="S25" s="47">
        <v>-149.48292831905152</v>
      </c>
      <c r="T25" s="47">
        <v>-78.813177408123565</v>
      </c>
      <c r="U25" s="47">
        <v>257.78459662762998</v>
      </c>
      <c r="V25" s="47">
        <v>451.33691488713566</v>
      </c>
    </row>
    <row r="26" spans="2:22" ht="18" customHeight="1">
      <c r="B26" s="44" t="s">
        <v>194</v>
      </c>
      <c r="C26" s="45">
        <v>-55.698490732500005</v>
      </c>
      <c r="D26" s="45">
        <v>-82.260115115000005</v>
      </c>
      <c r="E26" s="45">
        <v>-26.307794329202309</v>
      </c>
      <c r="F26" s="45">
        <v>-27.757052367179192</v>
      </c>
      <c r="G26" s="45">
        <v>-3.8597442095360996</v>
      </c>
      <c r="H26" s="45">
        <v>-6.2801129914823051</v>
      </c>
      <c r="I26" s="45">
        <v>-3.8927655056067021</v>
      </c>
      <c r="J26" s="45">
        <v>2.2801247652074101</v>
      </c>
      <c r="K26" s="45">
        <v>-2.0807977605701993</v>
      </c>
      <c r="L26" s="45">
        <v>1.9096497859589991</v>
      </c>
      <c r="M26" s="45">
        <v>-6.5602856212977976</v>
      </c>
      <c r="N26" s="45">
        <v>-5.9979862905426504</v>
      </c>
      <c r="O26" s="45">
        <v>-10.99164734345732</v>
      </c>
      <c r="P26" s="45">
        <v>-12.096844836069597</v>
      </c>
      <c r="Q26" s="45">
        <v>10.25808581880951</v>
      </c>
      <c r="R26" s="45">
        <v>-1.1563780199999005</v>
      </c>
      <c r="S26" s="45">
        <v>11.434810061303928</v>
      </c>
      <c r="T26" s="45">
        <v>14.638442012998315</v>
      </c>
      <c r="U26" s="45">
        <v>-87.698629622056984</v>
      </c>
      <c r="V26" s="45">
        <v>-116.72027305610891</v>
      </c>
    </row>
    <row r="27" spans="2:22" ht="18" customHeight="1">
      <c r="B27" s="44" t="s">
        <v>195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-37.847289541537897</v>
      </c>
      <c r="D28" s="49">
        <v>-18.4090268510868</v>
      </c>
      <c r="E28" s="49">
        <v>-44.422165538313976</v>
      </c>
      <c r="F28" s="49">
        <v>-60.38699812989671</v>
      </c>
      <c r="G28" s="49">
        <v>0</v>
      </c>
      <c r="H28" s="49">
        <v>0</v>
      </c>
      <c r="I28" s="49">
        <v>-3.9073728003124097</v>
      </c>
      <c r="J28" s="49">
        <v>-3.1290232697302987</v>
      </c>
      <c r="K28" s="49">
        <v>-1.9992592111186598</v>
      </c>
      <c r="L28" s="49">
        <v>-9.3271271547696877E-3</v>
      </c>
      <c r="M28" s="49">
        <v>-4.9777811056221992</v>
      </c>
      <c r="N28" s="49">
        <v>-7.2244619658906606</v>
      </c>
      <c r="O28" s="49">
        <v>-2.2048028620565976E-4</v>
      </c>
      <c r="P28" s="49">
        <v>-1.1204795248367103E-3</v>
      </c>
      <c r="Q28" s="49">
        <v>-0.68583657596652992</v>
      </c>
      <c r="R28" s="49">
        <v>-0.44297233816685</v>
      </c>
      <c r="S28" s="49">
        <v>-0.1485264652021121</v>
      </c>
      <c r="T28" s="49">
        <v>-4.2222653841540962</v>
      </c>
      <c r="U28" s="49">
        <v>-93.988451718360011</v>
      </c>
      <c r="V28" s="49">
        <v>-93.82519554560497</v>
      </c>
    </row>
    <row r="29" spans="2:22" ht="18" customHeight="1">
      <c r="B29" s="50" t="s">
        <v>203</v>
      </c>
      <c r="C29" s="51">
        <v>119.60788422670532</v>
      </c>
      <c r="D29" s="51">
        <v>210.83578304728621</v>
      </c>
      <c r="E29" s="51">
        <v>20.381334677225226</v>
      </c>
      <c r="F29" s="51">
        <v>24.226424865371371</v>
      </c>
      <c r="G29" s="51">
        <v>10.384741898692823</v>
      </c>
      <c r="H29" s="51">
        <v>12.215326649401661</v>
      </c>
      <c r="I29" s="51">
        <v>-0.28318304131769878</v>
      </c>
      <c r="J29" s="51">
        <v>-13.957866745977229</v>
      </c>
      <c r="K29" s="51">
        <v>15.436219586033047</v>
      </c>
      <c r="L29" s="51">
        <v>10.671484451559685</v>
      </c>
      <c r="M29" s="51">
        <v>15.007438941338322</v>
      </c>
      <c r="N29" s="51">
        <v>6.5322049393094161</v>
      </c>
      <c r="O29" s="51">
        <v>36.839970913268168</v>
      </c>
      <c r="P29" s="51">
        <v>56.266645049666778</v>
      </c>
      <c r="Q29" s="51">
        <v>-3.0802471917825898</v>
      </c>
      <c r="R29" s="51">
        <v>2.3984448080871967</v>
      </c>
      <c r="S29" s="51">
        <v>-138.19664472294971</v>
      </c>
      <c r="T29" s="51">
        <v>-68.397000779279367</v>
      </c>
      <c r="U29" s="51">
        <v>76.0975152872129</v>
      </c>
      <c r="V29" s="51">
        <v>240.79144628542178</v>
      </c>
    </row>
    <row r="30" spans="2:22" ht="18" customHeight="1">
      <c r="B30" s="56" t="s">
        <v>6</v>
      </c>
      <c r="C30" s="57">
        <v>0.67316773773923499</v>
      </c>
      <c r="D30" s="57">
        <v>0.74742531849509852</v>
      </c>
      <c r="E30" s="57">
        <v>0.51453414250769802</v>
      </c>
      <c r="F30" s="57">
        <v>0.52430140844822382</v>
      </c>
      <c r="G30" s="57">
        <v>0.64003281623491226</v>
      </c>
      <c r="H30" s="57">
        <v>0.72895783016930049</v>
      </c>
      <c r="I30" s="57">
        <v>0.68700674478599089</v>
      </c>
      <c r="J30" s="57">
        <v>0.891769950089361</v>
      </c>
      <c r="K30" s="57">
        <v>0.56534513446782531</v>
      </c>
      <c r="L30" s="57">
        <v>0.6861873626777496</v>
      </c>
      <c r="M30" s="57">
        <v>0.65445497786745732</v>
      </c>
      <c r="N30" s="57">
        <v>0.69519159457570801</v>
      </c>
      <c r="O30" s="57">
        <v>0.63658392809918907</v>
      </c>
      <c r="P30" s="57">
        <v>0.64235075877547221</v>
      </c>
      <c r="Q30" s="57">
        <v>0.50085706383448236</v>
      </c>
      <c r="R30" s="57">
        <v>0.55149938536256737</v>
      </c>
      <c r="S30" s="57"/>
      <c r="T30" s="57"/>
      <c r="U30" s="57">
        <v>0.63535867734616613</v>
      </c>
      <c r="V30" s="57">
        <v>0.69219795231161163</v>
      </c>
    </row>
    <row r="31" spans="2:22" ht="18" customHeight="1">
      <c r="B31" s="56" t="s">
        <v>5</v>
      </c>
      <c r="C31" s="58">
        <v>0.23149252807904583</v>
      </c>
      <c r="D31" s="58">
        <v>0.29187993048739519</v>
      </c>
      <c r="E31" s="58">
        <v>0.38889188728525476</v>
      </c>
      <c r="F31" s="58">
        <v>0.36333930841782897</v>
      </c>
      <c r="G31" s="58">
        <v>0.33522293367412043</v>
      </c>
      <c r="H31" s="58">
        <v>0.29128067726321211</v>
      </c>
      <c r="I31" s="58">
        <v>0.30298085819571724</v>
      </c>
      <c r="J31" s="58">
        <v>0.39389786201857668</v>
      </c>
      <c r="K31" s="58">
        <v>0.40135108895032701</v>
      </c>
      <c r="L31" s="58">
        <v>0.37772049580430317</v>
      </c>
      <c r="M31" s="58">
        <v>0.25491566235413149</v>
      </c>
      <c r="N31" s="58">
        <v>0.23151400875752834</v>
      </c>
      <c r="O31" s="58">
        <v>0.31212504994625323</v>
      </c>
      <c r="P31" s="58">
        <v>0.29264615449752185</v>
      </c>
      <c r="Q31" s="58">
        <v>0.47825355013390008</v>
      </c>
      <c r="R31" s="58">
        <v>0.43298875003648568</v>
      </c>
      <c r="S31" s="58"/>
      <c r="T31" s="58"/>
      <c r="U31" s="58">
        <v>0.2984071918144604</v>
      </c>
      <c r="V31" s="58">
        <v>0.30906861420434023</v>
      </c>
    </row>
    <row r="32" spans="2:22" ht="18" customHeight="1">
      <c r="B32" s="59" t="s">
        <v>4</v>
      </c>
      <c r="C32" s="60">
        <v>0.90466026581828085</v>
      </c>
      <c r="D32" s="60">
        <v>1.0393052489824937</v>
      </c>
      <c r="E32" s="60">
        <v>0.90342602979295283</v>
      </c>
      <c r="F32" s="60">
        <v>0.88764071686605273</v>
      </c>
      <c r="G32" s="60">
        <v>0.97525574990903263</v>
      </c>
      <c r="H32" s="60">
        <v>1.0202385074325127</v>
      </c>
      <c r="I32" s="60">
        <v>0.98998760298170807</v>
      </c>
      <c r="J32" s="60">
        <v>1.2856678121079377</v>
      </c>
      <c r="K32" s="60">
        <v>0.96669622341815231</v>
      </c>
      <c r="L32" s="60">
        <v>1.0639078584820527</v>
      </c>
      <c r="M32" s="60">
        <v>0.90937064022158887</v>
      </c>
      <c r="N32" s="60">
        <v>0.92670560333323637</v>
      </c>
      <c r="O32" s="60">
        <v>0.9487089780454423</v>
      </c>
      <c r="P32" s="60">
        <v>0.93499691327299406</v>
      </c>
      <c r="Q32" s="60">
        <v>0.9791106139683825</v>
      </c>
      <c r="R32" s="60">
        <v>0.98448813539905311</v>
      </c>
      <c r="S32" s="60"/>
      <c r="T32" s="60"/>
      <c r="U32" s="60">
        <v>0.93376586916062654</v>
      </c>
      <c r="V32" s="60">
        <v>1.0012665665159519</v>
      </c>
    </row>
    <row r="33" spans="2:22" ht="18" customHeight="1"/>
    <row r="34" spans="2:22" ht="20.100000000000001" customHeight="1">
      <c r="B34" s="56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2:22" ht="15" customHeight="1">
      <c r="B35" s="204" t="s">
        <v>227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</row>
    <row r="36" spans="2:22" ht="15" customHeight="1">
      <c r="B36" s="27"/>
    </row>
    <row r="37" spans="2:22" ht="15" hidden="1" customHeight="1"/>
    <row r="38" spans="2:22" ht="15" hidden="1" customHeight="1"/>
    <row r="39" spans="2:22" ht="15" hidden="1" customHeight="1"/>
    <row r="40" spans="2:22" ht="15" hidden="1" customHeight="1"/>
    <row r="41" spans="2:22" ht="15" hidden="1" customHeight="1"/>
    <row r="42" spans="2:22" ht="15" hidden="1" customHeight="1"/>
    <row r="43" spans="2:22" ht="15" hidden="1" customHeight="1"/>
    <row r="44" spans="2:22" ht="15" hidden="1" customHeight="1"/>
    <row r="45" spans="2:22" ht="15" hidden="1" customHeight="1"/>
    <row r="46" spans="2:22" ht="15" hidden="1" customHeight="1"/>
    <row r="47" spans="2:22" ht="15" hidden="1" customHeight="1"/>
    <row r="48" spans="2:22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idden="1"/>
    <row r="59" hidden="1"/>
    <row r="60" hidden="1"/>
    <row r="61" hidden="1"/>
    <row r="62" hidden="1"/>
    <row r="63" hidden="1"/>
    <row r="64" ht="15" customHeight="1"/>
    <row r="65" ht="15" customHeight="1"/>
    <row r="66" ht="15" customHeight="1"/>
    <row r="67" ht="15" customHeight="1"/>
    <row r="68" ht="15" customHeight="1"/>
    <row r="69" ht="15" customHeight="1"/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R92"/>
  <sheetViews>
    <sheetView showGridLines="0" showRowColHeaders="0" topLeftCell="A31" zoomScale="70" zoomScaleNormal="70" zoomScaleSheetLayoutView="50" workbookViewId="0">
      <selection activeCell="M54" sqref="M54:M55"/>
    </sheetView>
  </sheetViews>
  <sheetFormatPr baseColWidth="10" defaultColWidth="0" defaultRowHeight="15.75" zeroHeight="1"/>
  <cols>
    <col min="1" max="1" width="11.140625" style="30" customWidth="1"/>
    <col min="2" max="2" width="66.7109375" style="30" customWidth="1"/>
    <col min="3" max="6" width="15.7109375" style="30" customWidth="1"/>
    <col min="7" max="7" width="9" style="30" customWidth="1"/>
    <col min="8" max="11" width="15.7109375" style="30" customWidth="1"/>
    <col min="12" max="12" width="9.7109375" style="30" customWidth="1"/>
    <col min="13" max="13" width="18" style="30" customWidth="1"/>
    <col min="14" max="15" width="11.42578125" style="30" customWidth="1"/>
    <col min="16" max="18" width="0" style="30" hidden="1" customWidth="1"/>
    <col min="19" max="16384" width="11.42578125" style="30" hidden="1"/>
  </cols>
  <sheetData>
    <row r="1" spans="1:15" s="2" customFormat="1" ht="15" customHeight="1">
      <c r="A1" s="29"/>
    </row>
    <row r="2" spans="1:15" s="3" customFormat="1" ht="50.1" customHeight="1">
      <c r="A2" s="29"/>
      <c r="B2" s="119" t="str">
        <f>+CONCATENATE("Consolidated Profit &amp; Loss by Business Unit - Quarterly standalone figures")</f>
        <v>Consolidated Profit &amp; Loss by Business Unit - Quarterly standalone figures</v>
      </c>
      <c r="C2" s="120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>
      <c r="A3" s="29"/>
    </row>
    <row r="4" spans="1:15">
      <c r="A4" s="29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5">
      <c r="A5" s="29"/>
      <c r="C5" s="31"/>
      <c r="D5" s="31"/>
      <c r="E5" s="31"/>
      <c r="F5" s="31"/>
      <c r="M5" s="31"/>
    </row>
    <row r="6" spans="1:15" ht="3.75" customHeight="1">
      <c r="A6" s="29"/>
      <c r="C6" s="186"/>
      <c r="D6" s="186"/>
      <c r="E6" s="186"/>
      <c r="F6" s="187"/>
      <c r="G6" s="186"/>
      <c r="H6" s="186"/>
      <c r="I6" s="186"/>
      <c r="J6" s="186"/>
      <c r="K6" s="186"/>
      <c r="L6" s="186"/>
      <c r="M6" s="187"/>
    </row>
    <row r="7" spans="1:15" ht="15.75" customHeight="1">
      <c r="A7" s="29"/>
      <c r="B7" s="116"/>
      <c r="C7" s="224">
        <v>2020</v>
      </c>
      <c r="D7" s="225"/>
      <c r="E7" s="225"/>
      <c r="F7" s="225"/>
      <c r="G7" s="32"/>
      <c r="H7" s="226">
        <v>2021</v>
      </c>
      <c r="I7" s="227"/>
      <c r="J7" s="227"/>
      <c r="K7" s="228"/>
      <c r="L7" s="76"/>
      <c r="M7" s="223" t="s">
        <v>246</v>
      </c>
    </row>
    <row r="8" spans="1:15" ht="45.75" customHeight="1">
      <c r="A8" s="29"/>
      <c r="B8" s="188" t="s">
        <v>137</v>
      </c>
      <c r="C8" s="189" t="s">
        <v>247</v>
      </c>
      <c r="D8" s="189" t="s">
        <v>248</v>
      </c>
      <c r="E8" s="189" t="s">
        <v>249</v>
      </c>
      <c r="F8" s="189" t="s">
        <v>250</v>
      </c>
      <c r="G8" s="32"/>
      <c r="H8" s="218" t="s">
        <v>247</v>
      </c>
      <c r="I8" s="218" t="s">
        <v>248</v>
      </c>
      <c r="J8" s="218" t="s">
        <v>249</v>
      </c>
      <c r="K8" s="219" t="s">
        <v>250</v>
      </c>
      <c r="L8" s="32"/>
      <c r="M8" s="223"/>
    </row>
    <row r="9" spans="1:15">
      <c r="A9" s="29"/>
      <c r="B9" s="190" t="s">
        <v>138</v>
      </c>
      <c r="C9" s="191"/>
      <c r="D9" s="191"/>
      <c r="E9" s="191"/>
      <c r="F9" s="191"/>
      <c r="G9" s="192"/>
      <c r="H9" s="191"/>
      <c r="I9" s="191"/>
      <c r="J9" s="191"/>
      <c r="K9" s="191"/>
      <c r="L9" s="193"/>
      <c r="M9" s="191"/>
    </row>
    <row r="10" spans="1:15" ht="15.6" customHeight="1">
      <c r="A10" s="29"/>
      <c r="B10" s="64" t="s">
        <v>150</v>
      </c>
      <c r="C10" s="70">
        <v>7332.7564575717297</v>
      </c>
      <c r="D10" s="70">
        <v>5944.2006361772692</v>
      </c>
      <c r="E10" s="70">
        <v>5774.4697975633026</v>
      </c>
      <c r="F10" s="70">
        <v>6367.7225343637983</v>
      </c>
      <c r="G10" s="102"/>
      <c r="H10" s="70">
        <v>7303.9677309320296</v>
      </c>
      <c r="I10" s="90">
        <v>6779.0828001440705</v>
      </c>
      <c r="J10" s="90">
        <v>5699.9873776057975</v>
      </c>
      <c r="K10" s="90">
        <v>7474.2065309819991</v>
      </c>
      <c r="L10" s="91"/>
      <c r="M10" s="92">
        <v>0.17376448025914967</v>
      </c>
    </row>
    <row r="11" spans="1:15" ht="15.6" customHeight="1">
      <c r="A11" s="29"/>
      <c r="B11" s="64" t="s">
        <v>139</v>
      </c>
      <c r="C11" s="70">
        <v>6097.4871052379003</v>
      </c>
      <c r="D11" s="70">
        <v>4885.2185273590985</v>
      </c>
      <c r="E11" s="70">
        <v>4567.2217958541023</v>
      </c>
      <c r="F11" s="70">
        <v>4932.2534574960991</v>
      </c>
      <c r="G11" s="102"/>
      <c r="H11" s="70">
        <v>5895.6557519771004</v>
      </c>
      <c r="I11" s="90">
        <v>5766.9711041092005</v>
      </c>
      <c r="J11" s="90">
        <v>4969.3339978009008</v>
      </c>
      <c r="K11" s="90">
        <v>5522.6288424941995</v>
      </c>
      <c r="L11" s="91"/>
      <c r="M11" s="92">
        <v>0.11969688704882768</v>
      </c>
    </row>
    <row r="12" spans="1:15" ht="15.6" customHeight="1">
      <c r="A12" s="29"/>
      <c r="B12" s="65" t="s">
        <v>140</v>
      </c>
      <c r="C12" s="70">
        <v>4897.51597850297</v>
      </c>
      <c r="D12" s="70">
        <v>3865.3115781624601</v>
      </c>
      <c r="E12" s="70">
        <v>3676.510633733571</v>
      </c>
      <c r="F12" s="70">
        <v>3670.4335077351989</v>
      </c>
      <c r="G12" s="102"/>
      <c r="H12" s="70">
        <v>4769.9585527515001</v>
      </c>
      <c r="I12" s="90">
        <v>4576.692465691799</v>
      </c>
      <c r="J12" s="90">
        <v>3944.0724849462003</v>
      </c>
      <c r="K12" s="90">
        <v>3976.3895501752031</v>
      </c>
      <c r="L12" s="91"/>
      <c r="M12" s="92">
        <v>8.3356922770899372E-2</v>
      </c>
    </row>
    <row r="13" spans="1:15" ht="15.6" customHeight="1">
      <c r="A13" s="29"/>
      <c r="B13" s="65" t="s">
        <v>141</v>
      </c>
      <c r="C13" s="70">
        <v>1199.9711267349301</v>
      </c>
      <c r="D13" s="70">
        <v>1019.90694919662</v>
      </c>
      <c r="E13" s="70">
        <v>890.71116212055995</v>
      </c>
      <c r="F13" s="70">
        <v>1261.8199497608093</v>
      </c>
      <c r="G13" s="102"/>
      <c r="H13" s="70">
        <v>1125.6971992256001</v>
      </c>
      <c r="I13" s="90">
        <v>1190.2786384174199</v>
      </c>
      <c r="J13" s="90">
        <v>1025.2615128546799</v>
      </c>
      <c r="K13" s="90">
        <v>1546.2392923190005</v>
      </c>
      <c r="L13" s="91"/>
      <c r="M13" s="92">
        <v>0.22540406229280627</v>
      </c>
    </row>
    <row r="14" spans="1:15" ht="15.6" customHeight="1">
      <c r="A14" s="29"/>
      <c r="B14" s="64" t="s">
        <v>3</v>
      </c>
      <c r="C14" s="70">
        <v>126.794515384129</v>
      </c>
      <c r="D14" s="70">
        <v>143.85860051317002</v>
      </c>
      <c r="E14" s="70">
        <v>179.78212228893699</v>
      </c>
      <c r="F14" s="70">
        <v>76.097439165296919</v>
      </c>
      <c r="G14" s="102"/>
      <c r="H14" s="70">
        <v>173.328336808578</v>
      </c>
      <c r="I14" s="90">
        <v>190.669731578626</v>
      </c>
      <c r="J14" s="90">
        <v>160.40157986231594</v>
      </c>
      <c r="K14" s="90">
        <v>240.79100729926404</v>
      </c>
      <c r="L14" s="91"/>
      <c r="M14" s="92" t="s">
        <v>136</v>
      </c>
    </row>
    <row r="15" spans="1:15" ht="15.6" customHeight="1">
      <c r="A15" s="29"/>
      <c r="B15" s="64" t="s">
        <v>4</v>
      </c>
      <c r="C15" s="71">
        <v>1.0001120015877347</v>
      </c>
      <c r="D15" s="71">
        <v>0.93126253970722128</v>
      </c>
      <c r="E15" s="71">
        <v>0.92252399182761335</v>
      </c>
      <c r="F15" s="71">
        <v>0.93376586916062654</v>
      </c>
      <c r="G15" s="102"/>
      <c r="H15" s="71">
        <v>0.94321953990721707</v>
      </c>
      <c r="I15" s="92">
        <v>0.95850014079767654</v>
      </c>
      <c r="J15" s="92">
        <v>0.99199228101838322</v>
      </c>
      <c r="K15" s="92">
        <v>1.0012665665159519</v>
      </c>
      <c r="L15" s="91"/>
      <c r="M15" s="93">
        <v>6.7500697355325379</v>
      </c>
    </row>
    <row r="16" spans="1:15" ht="15.6" customHeight="1">
      <c r="A16" s="29"/>
      <c r="B16" s="65" t="s">
        <v>6</v>
      </c>
      <c r="C16" s="71">
        <v>0.70825448682780179</v>
      </c>
      <c r="D16" s="71">
        <v>0.64044200680230245</v>
      </c>
      <c r="E16" s="71">
        <v>0.63827773708046387</v>
      </c>
      <c r="F16" s="71">
        <v>0.63535867734616613</v>
      </c>
      <c r="G16" s="102"/>
      <c r="H16" s="71">
        <v>0.662875920782522</v>
      </c>
      <c r="I16" s="92">
        <v>0.65703326166078435</v>
      </c>
      <c r="J16" s="92">
        <v>0.71328345654020897</v>
      </c>
      <c r="K16" s="92">
        <v>0.69219795231161163</v>
      </c>
      <c r="L16" s="91"/>
      <c r="M16" s="93">
        <v>5.6839274965445501</v>
      </c>
    </row>
    <row r="17" spans="1:14" ht="15.6" customHeight="1">
      <c r="A17" s="29"/>
      <c r="B17" s="65" t="s">
        <v>5</v>
      </c>
      <c r="C17" s="71">
        <v>0.29185751475993288</v>
      </c>
      <c r="D17" s="71">
        <v>0.29082053290491883</v>
      </c>
      <c r="E17" s="71">
        <v>0.28424625474714954</v>
      </c>
      <c r="F17" s="71">
        <v>0.2984071918144604</v>
      </c>
      <c r="G17" s="102"/>
      <c r="H17" s="71">
        <v>0.28034361912469508</v>
      </c>
      <c r="I17" s="92">
        <v>0.30146687913689219</v>
      </c>
      <c r="J17" s="92">
        <v>0.2787088244781743</v>
      </c>
      <c r="K17" s="92">
        <v>0.30906861420434023</v>
      </c>
      <c r="L17" s="91"/>
      <c r="M17" s="93">
        <v>1.0661422389879827</v>
      </c>
    </row>
    <row r="18" spans="1:14" ht="18.75">
      <c r="A18" s="29"/>
      <c r="B18" s="66" t="s">
        <v>142</v>
      </c>
      <c r="C18" s="67"/>
      <c r="D18" s="67"/>
      <c r="E18" s="67"/>
      <c r="F18" s="67"/>
      <c r="G18" s="102"/>
      <c r="H18" s="67"/>
      <c r="I18" s="94"/>
      <c r="J18" s="94"/>
      <c r="K18" s="94"/>
      <c r="L18" s="91"/>
      <c r="M18" s="94"/>
    </row>
    <row r="19" spans="1:14">
      <c r="A19" s="29"/>
      <c r="B19" s="68" t="s">
        <v>139</v>
      </c>
      <c r="C19" s="69"/>
      <c r="D19" s="69"/>
      <c r="E19" s="69"/>
      <c r="F19" s="69"/>
      <c r="G19" s="102"/>
      <c r="H19" s="69"/>
      <c r="I19" s="95"/>
      <c r="J19" s="95"/>
      <c r="K19" s="95"/>
      <c r="L19" s="91"/>
      <c r="M19" s="95"/>
    </row>
    <row r="20" spans="1:14">
      <c r="B20" s="64" t="s">
        <v>0</v>
      </c>
      <c r="C20" s="70">
        <v>2415.2337807499998</v>
      </c>
      <c r="D20" s="70">
        <v>1562.4800018300002</v>
      </c>
      <c r="E20" s="70">
        <v>1335.1499400999992</v>
      </c>
      <c r="F20" s="70">
        <v>1686.0083736100005</v>
      </c>
      <c r="G20" s="102"/>
      <c r="H20" s="70">
        <v>2484.98150037</v>
      </c>
      <c r="I20" s="90">
        <v>1766.5238831000001</v>
      </c>
      <c r="J20" s="90">
        <v>1452.023981809999</v>
      </c>
      <c r="K20" s="90">
        <v>1892.880583000001</v>
      </c>
      <c r="L20" s="91"/>
      <c r="M20" s="92">
        <v>0.12269939617622162</v>
      </c>
    </row>
    <row r="21" spans="1:14">
      <c r="A21" s="29"/>
      <c r="B21" s="64" t="s">
        <v>8</v>
      </c>
      <c r="C21" s="70">
        <v>837.99604633857996</v>
      </c>
      <c r="D21" s="70">
        <v>774.02406047359011</v>
      </c>
      <c r="E21" s="70">
        <v>761.93690939054977</v>
      </c>
      <c r="F21" s="70">
        <v>711.40132534237046</v>
      </c>
      <c r="G21" s="102"/>
      <c r="H21" s="70">
        <v>729.01007247344694</v>
      </c>
      <c r="I21" s="90">
        <v>866.54073574472307</v>
      </c>
      <c r="J21" s="90">
        <v>938.47730083179022</v>
      </c>
      <c r="K21" s="90">
        <v>806.05467181150971</v>
      </c>
      <c r="L21" s="91"/>
      <c r="M21" s="92">
        <v>0.13305196813287659</v>
      </c>
      <c r="N21"/>
    </row>
    <row r="22" spans="1:14">
      <c r="A22" s="29"/>
      <c r="B22" s="64" t="s">
        <v>7</v>
      </c>
      <c r="C22" s="70">
        <v>510.49916611448305</v>
      </c>
      <c r="D22" s="70">
        <v>605.34427268038678</v>
      </c>
      <c r="E22" s="70">
        <v>527.83380725631014</v>
      </c>
      <c r="F22" s="70">
        <v>454.18911307379017</v>
      </c>
      <c r="G22" s="102"/>
      <c r="H22" s="70">
        <v>454.74872527300101</v>
      </c>
      <c r="I22" s="90">
        <v>570.57177494913901</v>
      </c>
      <c r="J22" s="90">
        <v>517.17889584548993</v>
      </c>
      <c r="K22" s="90">
        <v>530.59603348322003</v>
      </c>
      <c r="L22" s="91"/>
      <c r="M22" s="92">
        <v>0.16822710674929003</v>
      </c>
      <c r="N22"/>
    </row>
    <row r="23" spans="1:14">
      <c r="A23"/>
      <c r="B23" s="64" t="s">
        <v>151</v>
      </c>
      <c r="C23" s="70">
        <v>473.21807476265798</v>
      </c>
      <c r="D23" s="70">
        <v>302.57537492799196</v>
      </c>
      <c r="E23" s="70">
        <v>347.35787409380021</v>
      </c>
      <c r="F23" s="70">
        <v>360.28617473660984</v>
      </c>
      <c r="G23" s="102"/>
      <c r="H23" s="70">
        <v>430.65501704100103</v>
      </c>
      <c r="I23" s="90">
        <v>307.02287918432302</v>
      </c>
      <c r="J23" s="90">
        <v>290.96851177602593</v>
      </c>
      <c r="K23" s="90">
        <v>332.19924158076014</v>
      </c>
      <c r="L23" s="91"/>
      <c r="M23" s="92">
        <v>-7.7957288192872995E-2</v>
      </c>
      <c r="N23"/>
    </row>
    <row r="24" spans="1:14">
      <c r="A24" s="29"/>
      <c r="B24" s="64" t="s">
        <v>10</v>
      </c>
      <c r="C24" s="70">
        <v>371.12094665900702</v>
      </c>
      <c r="D24" s="70">
        <v>355.65906075808994</v>
      </c>
      <c r="E24" s="70">
        <v>361.28292049302297</v>
      </c>
      <c r="F24" s="70">
        <v>362.43070984751012</v>
      </c>
      <c r="G24" s="102"/>
      <c r="H24" s="70">
        <v>385.513089692427</v>
      </c>
      <c r="I24" s="90">
        <v>370.49563372703699</v>
      </c>
      <c r="J24" s="90">
        <v>405.56167143248592</v>
      </c>
      <c r="K24" s="90">
        <v>456.18502847526997</v>
      </c>
      <c r="L24" s="91"/>
      <c r="M24" s="92">
        <v>0.25868204895552654</v>
      </c>
      <c r="N24"/>
    </row>
    <row r="25" spans="1:14">
      <c r="A25" s="29"/>
      <c r="B25" s="64" t="s">
        <v>9</v>
      </c>
      <c r="C25" s="70">
        <v>484.21499051384598</v>
      </c>
      <c r="D25" s="70">
        <v>402.35209048783605</v>
      </c>
      <c r="E25" s="70">
        <v>318.64233087278808</v>
      </c>
      <c r="F25" s="70">
        <v>369.41540208215974</v>
      </c>
      <c r="G25" s="102"/>
      <c r="H25" s="70">
        <v>454.573865331403</v>
      </c>
      <c r="I25" s="90">
        <v>892.42166452509707</v>
      </c>
      <c r="J25" s="90">
        <v>394.13558415825992</v>
      </c>
      <c r="K25" s="90">
        <v>446.52790827482977</v>
      </c>
      <c r="L25" s="91"/>
      <c r="M25" s="92">
        <v>0.20874199006872982</v>
      </c>
      <c r="N25"/>
    </row>
    <row r="26" spans="1:14">
      <c r="A26"/>
      <c r="B26" s="64" t="s">
        <v>204</v>
      </c>
      <c r="C26" s="70">
        <v>1413.5779850027998</v>
      </c>
      <c r="D26" s="70">
        <v>1496.3943798535502</v>
      </c>
      <c r="E26" s="70">
        <v>1308.82847446388</v>
      </c>
      <c r="F26" s="70">
        <v>1467.7186880970303</v>
      </c>
      <c r="G26" s="102"/>
      <c r="H26" s="70">
        <v>1586.49840000929</v>
      </c>
      <c r="I26" s="90">
        <v>1654.9424594452503</v>
      </c>
      <c r="J26" s="90">
        <v>1469.4244242718796</v>
      </c>
      <c r="K26" s="90">
        <v>1563.7163787110003</v>
      </c>
      <c r="L26" s="91"/>
      <c r="M26" s="92">
        <v>6.5406055937351146E-2</v>
      </c>
      <c r="N26"/>
    </row>
    <row r="27" spans="1:14">
      <c r="A27"/>
      <c r="B27" s="64" t="s">
        <v>1</v>
      </c>
      <c r="C27" s="70">
        <v>219.66963364701201</v>
      </c>
      <c r="D27" s="70">
        <v>118.01253063963998</v>
      </c>
      <c r="E27" s="70">
        <v>156.00213917538804</v>
      </c>
      <c r="F27" s="70">
        <v>125.25411844005203</v>
      </c>
      <c r="G27" s="102"/>
      <c r="H27" s="70">
        <v>118.64038117999999</v>
      </c>
      <c r="I27" s="90">
        <v>128.29509059</v>
      </c>
      <c r="J27" s="90">
        <v>155.91164026999996</v>
      </c>
      <c r="K27" s="90">
        <v>83.588147500000048</v>
      </c>
      <c r="L27" s="91"/>
      <c r="M27" s="92">
        <v>-0.33265150446924235</v>
      </c>
      <c r="N27"/>
    </row>
    <row r="28" spans="1:14">
      <c r="A28"/>
      <c r="B28" s="68" t="s">
        <v>140</v>
      </c>
      <c r="C28" s="69"/>
      <c r="D28" s="69"/>
      <c r="E28" s="69"/>
      <c r="F28" s="69"/>
      <c r="G28" s="102"/>
      <c r="H28" s="69"/>
      <c r="I28" s="95"/>
      <c r="J28" s="95"/>
      <c r="K28" s="95"/>
      <c r="L28" s="91"/>
      <c r="M28" s="95"/>
      <c r="N28"/>
    </row>
    <row r="29" spans="1:14">
      <c r="A29" s="29"/>
      <c r="B29" s="64" t="s">
        <v>0</v>
      </c>
      <c r="C29" s="70">
        <v>1943.76157506</v>
      </c>
      <c r="D29" s="70">
        <v>1147.0497758999998</v>
      </c>
      <c r="E29" s="70">
        <v>1054.5361481899999</v>
      </c>
      <c r="F29" s="70">
        <v>1176.6449227800003</v>
      </c>
      <c r="G29" s="102"/>
      <c r="H29" s="70">
        <v>2021.7208693500002</v>
      </c>
      <c r="I29" s="90">
        <v>1228.0697781899999</v>
      </c>
      <c r="J29" s="90">
        <v>1064.4742383100006</v>
      </c>
      <c r="K29" s="90">
        <v>1184.5137479999994</v>
      </c>
      <c r="L29" s="91"/>
      <c r="M29" s="92">
        <v>6.68751045252273E-3</v>
      </c>
      <c r="N29"/>
    </row>
    <row r="30" spans="1:14">
      <c r="B30" s="64" t="s">
        <v>8</v>
      </c>
      <c r="C30" s="70">
        <v>500.47878293501202</v>
      </c>
      <c r="D30" s="70">
        <v>501.54973012896806</v>
      </c>
      <c r="E30" s="70">
        <v>468.72796765307987</v>
      </c>
      <c r="F30" s="70">
        <v>405.12676357290002</v>
      </c>
      <c r="G30" s="102"/>
      <c r="H30" s="70">
        <v>482.15530165825902</v>
      </c>
      <c r="I30" s="90">
        <v>562.12558382701081</v>
      </c>
      <c r="J30" s="90">
        <v>626.38854956942032</v>
      </c>
      <c r="K30" s="90">
        <v>514.79672476165956</v>
      </c>
      <c r="L30" s="91"/>
      <c r="M30" s="92">
        <v>0.27070529782223368</v>
      </c>
      <c r="N30"/>
    </row>
    <row r="31" spans="1:14">
      <c r="A31" s="29"/>
      <c r="B31" s="64" t="s">
        <v>7</v>
      </c>
      <c r="C31" s="70">
        <v>509.64501601049102</v>
      </c>
      <c r="D31" s="70">
        <v>604.72063735985898</v>
      </c>
      <c r="E31" s="70">
        <v>527.44710724101992</v>
      </c>
      <c r="F31" s="70">
        <v>453.79882812788037</v>
      </c>
      <c r="G31" s="102"/>
      <c r="H31" s="70">
        <v>454.54945995205298</v>
      </c>
      <c r="I31" s="90">
        <v>570.28215190937703</v>
      </c>
      <c r="J31" s="90">
        <v>517.04050180342983</v>
      </c>
      <c r="K31" s="90">
        <v>530.43174040784038</v>
      </c>
      <c r="L31" s="91"/>
      <c r="M31" s="92">
        <v>0.16886978883595724</v>
      </c>
      <c r="N31"/>
    </row>
    <row r="32" spans="1:14">
      <c r="A32" s="29"/>
      <c r="B32" s="64" t="s">
        <v>151</v>
      </c>
      <c r="C32" s="70">
        <v>393.86603325545201</v>
      </c>
      <c r="D32" s="70">
        <v>249.18582880892501</v>
      </c>
      <c r="E32" s="70">
        <v>275.87234933235504</v>
      </c>
      <c r="F32" s="70">
        <v>284.83032870965781</v>
      </c>
      <c r="G32" s="102"/>
      <c r="H32" s="70">
        <v>340.72504685609505</v>
      </c>
      <c r="I32" s="90">
        <v>224.07940775304399</v>
      </c>
      <c r="J32" s="90">
        <v>224.65489158014793</v>
      </c>
      <c r="K32" s="90">
        <v>236.34992033609308</v>
      </c>
      <c r="L32" s="91"/>
      <c r="M32" s="92">
        <v>-0.17020802733048593</v>
      </c>
      <c r="N32"/>
    </row>
    <row r="33" spans="1:14">
      <c r="A33"/>
      <c r="B33" s="64" t="s">
        <v>10</v>
      </c>
      <c r="C33" s="70">
        <v>310.72252057448003</v>
      </c>
      <c r="D33" s="70">
        <v>298.19694030622594</v>
      </c>
      <c r="E33" s="70">
        <v>308.73378994520203</v>
      </c>
      <c r="F33" s="70">
        <v>306.51167485348208</v>
      </c>
      <c r="G33" s="102"/>
      <c r="H33" s="70">
        <v>326.27171226072005</v>
      </c>
      <c r="I33" s="90">
        <v>314.54277552212091</v>
      </c>
      <c r="J33" s="90">
        <v>334.17218005755205</v>
      </c>
      <c r="K33" s="90">
        <v>377.40944741122712</v>
      </c>
      <c r="L33" s="91"/>
      <c r="M33" s="92">
        <v>0.23130529234044808</v>
      </c>
      <c r="N33"/>
    </row>
    <row r="34" spans="1:14">
      <c r="A34" s="29"/>
      <c r="B34" s="64" t="s">
        <v>9</v>
      </c>
      <c r="C34" s="70">
        <v>342.64536380101799</v>
      </c>
      <c r="D34" s="70">
        <v>301.47590931629293</v>
      </c>
      <c r="E34" s="70">
        <v>225.87780637358219</v>
      </c>
      <c r="F34" s="70">
        <v>280.55436879996705</v>
      </c>
      <c r="G34" s="102"/>
      <c r="H34" s="70">
        <v>355.94687775526</v>
      </c>
      <c r="I34" s="90">
        <v>802.64967171655007</v>
      </c>
      <c r="J34" s="90">
        <v>280.60963571986986</v>
      </c>
      <c r="K34" s="90">
        <v>344.6664084979102</v>
      </c>
      <c r="L34" s="91"/>
      <c r="M34" s="92">
        <v>0.22851912794006249</v>
      </c>
      <c r="N34"/>
    </row>
    <row r="35" spans="1:14">
      <c r="A35" s="29"/>
      <c r="B35" s="64" t="s">
        <v>204</v>
      </c>
      <c r="C35" s="70">
        <v>1304.78662362455</v>
      </c>
      <c r="D35" s="70">
        <v>1376.7520037481499</v>
      </c>
      <c r="E35" s="70">
        <v>1209.1411370560199</v>
      </c>
      <c r="F35" s="70">
        <v>1242.1944080747999</v>
      </c>
      <c r="G35" s="102"/>
      <c r="H35" s="70">
        <v>1418.9645577030701</v>
      </c>
      <c r="I35" s="90">
        <v>1536.54461505166</v>
      </c>
      <c r="J35" s="90">
        <v>1395.1873017393395</v>
      </c>
      <c r="K35" s="90">
        <v>1293.8746311212599</v>
      </c>
      <c r="L35" s="91"/>
      <c r="M35" s="92">
        <v>4.1603973347904527E-2</v>
      </c>
      <c r="N35"/>
    </row>
    <row r="36" spans="1:14">
      <c r="A36"/>
      <c r="B36" s="64" t="s">
        <v>1</v>
      </c>
      <c r="C36" s="70">
        <v>219.66963364701201</v>
      </c>
      <c r="D36" s="70">
        <v>118.01253063963998</v>
      </c>
      <c r="E36" s="70">
        <v>156.00213917538804</v>
      </c>
      <c r="F36" s="70">
        <v>125.25411844005203</v>
      </c>
      <c r="G36" s="102"/>
      <c r="H36" s="70">
        <v>118.64038117999999</v>
      </c>
      <c r="I36" s="90">
        <v>128.29509059</v>
      </c>
      <c r="J36" s="90">
        <v>155.91164026999996</v>
      </c>
      <c r="K36" s="90">
        <v>83.588147500000048</v>
      </c>
      <c r="L36" s="91"/>
      <c r="M36" s="92">
        <v>-0.33265150446924235</v>
      </c>
      <c r="N36"/>
    </row>
    <row r="37" spans="1:14">
      <c r="A37"/>
      <c r="B37" s="68" t="s">
        <v>141</v>
      </c>
      <c r="C37" s="69"/>
      <c r="D37" s="69"/>
      <c r="E37" s="69"/>
      <c r="F37" s="69"/>
      <c r="G37" s="102"/>
      <c r="H37" s="69"/>
      <c r="I37" s="95"/>
      <c r="J37" s="95"/>
      <c r="K37" s="95"/>
      <c r="L37" s="91"/>
      <c r="M37" s="95"/>
      <c r="N37"/>
    </row>
    <row r="38" spans="1:14">
      <c r="A38"/>
      <c r="B38" s="64" t="s">
        <v>0</v>
      </c>
      <c r="C38" s="70">
        <v>471.47220568999995</v>
      </c>
      <c r="D38" s="70">
        <v>415.43022593000006</v>
      </c>
      <c r="E38" s="70">
        <v>280.61379191000015</v>
      </c>
      <c r="F38" s="70">
        <v>509.36345082999992</v>
      </c>
      <c r="G38" s="102"/>
      <c r="H38" s="70">
        <v>463.26063101999995</v>
      </c>
      <c r="I38" s="90">
        <v>538.45410491000007</v>
      </c>
      <c r="J38" s="90">
        <v>387.5497435000002</v>
      </c>
      <c r="K38" s="90">
        <v>708.36683499999958</v>
      </c>
      <c r="L38" s="91"/>
      <c r="M38" s="92">
        <v>0.39069034860221458</v>
      </c>
      <c r="N38"/>
    </row>
    <row r="39" spans="1:14">
      <c r="A39" s="29"/>
      <c r="B39" s="64" t="s">
        <v>8</v>
      </c>
      <c r="C39" s="70">
        <v>337.51726340356799</v>
      </c>
      <c r="D39" s="70">
        <v>272.47433034461892</v>
      </c>
      <c r="E39" s="70">
        <v>293.20894173747206</v>
      </c>
      <c r="F39" s="70">
        <v>306.27456176947112</v>
      </c>
      <c r="G39" s="102"/>
      <c r="H39" s="70">
        <v>246.854770815188</v>
      </c>
      <c r="I39" s="90">
        <v>304.41515191770702</v>
      </c>
      <c r="J39" s="90">
        <v>312.08875126237706</v>
      </c>
      <c r="K39" s="90">
        <v>291.2579470498481</v>
      </c>
      <c r="L39" s="91"/>
      <c r="M39" s="92">
        <v>-4.9029911700358031E-2</v>
      </c>
      <c r="N39"/>
    </row>
    <row r="40" spans="1:14">
      <c r="B40" s="64" t="s">
        <v>7</v>
      </c>
      <c r="C40" s="70">
        <v>0.85415010399150193</v>
      </c>
      <c r="D40" s="70">
        <v>0.62363532052671811</v>
      </c>
      <c r="E40" s="70">
        <v>0.38670001528837994</v>
      </c>
      <c r="F40" s="70">
        <v>0.39028494590883001</v>
      </c>
      <c r="G40" s="102"/>
      <c r="H40" s="70">
        <v>0.199265320948008</v>
      </c>
      <c r="I40" s="90">
        <v>0.28962303976748704</v>
      </c>
      <c r="J40" s="90">
        <v>0.13839404205222394</v>
      </c>
      <c r="K40" s="90">
        <v>0.16429307539022908</v>
      </c>
      <c r="L40" s="91"/>
      <c r="M40" s="92">
        <v>-0.57904326797014682</v>
      </c>
      <c r="N40"/>
    </row>
    <row r="41" spans="1:14">
      <c r="A41" s="29"/>
      <c r="B41" s="64" t="s">
        <v>151</v>
      </c>
      <c r="C41" s="70">
        <v>79.352041507205996</v>
      </c>
      <c r="D41" s="70">
        <v>53.389546119066011</v>
      </c>
      <c r="E41" s="70">
        <v>71.485524761448971</v>
      </c>
      <c r="F41" s="70">
        <v>75.455846026947995</v>
      </c>
      <c r="G41" s="102"/>
      <c r="H41" s="70">
        <v>89.929970184906296</v>
      </c>
      <c r="I41" s="90">
        <v>82.943471431278709</v>
      </c>
      <c r="J41" s="90">
        <v>66.313620195875018</v>
      </c>
      <c r="K41" s="90">
        <v>95.849321244668971</v>
      </c>
      <c r="L41" s="91"/>
      <c r="M41" s="92">
        <v>0.27027031425024023</v>
      </c>
      <c r="N41"/>
    </row>
    <row r="42" spans="1:14">
      <c r="A42" s="29"/>
      <c r="B42" s="64" t="s">
        <v>10</v>
      </c>
      <c r="C42" s="70">
        <v>60.398426084527799</v>
      </c>
      <c r="D42" s="70">
        <v>57.4621204518632</v>
      </c>
      <c r="E42" s="70">
        <v>52.549130547817001</v>
      </c>
      <c r="F42" s="70">
        <v>55.919034994029005</v>
      </c>
      <c r="G42" s="102"/>
      <c r="H42" s="70">
        <v>59.241377431706198</v>
      </c>
      <c r="I42" s="90">
        <v>55.952858204917803</v>
      </c>
      <c r="J42" s="90">
        <v>71.389491374930003</v>
      </c>
      <c r="K42" s="90">
        <v>78.775581064051039</v>
      </c>
      <c r="L42" s="91"/>
      <c r="M42" s="92">
        <v>0.40874357135209216</v>
      </c>
    </row>
    <row r="43" spans="1:14">
      <c r="A43"/>
      <c r="B43" s="64" t="s">
        <v>9</v>
      </c>
      <c r="C43" s="70">
        <v>141.56962671282801</v>
      </c>
      <c r="D43" s="70">
        <v>100.87618117154298</v>
      </c>
      <c r="E43" s="70">
        <v>92.764524499205038</v>
      </c>
      <c r="F43" s="70">
        <v>88.861033282194001</v>
      </c>
      <c r="G43" s="102"/>
      <c r="H43" s="70">
        <v>98.626987576143705</v>
      </c>
      <c r="I43" s="90">
        <v>89.771992808544297</v>
      </c>
      <c r="J43" s="90">
        <v>113.52594843838898</v>
      </c>
      <c r="K43" s="90">
        <v>101.86149977692605</v>
      </c>
      <c r="L43" s="91"/>
      <c r="M43" s="92">
        <v>0.1463010952556309</v>
      </c>
    </row>
    <row r="44" spans="1:14">
      <c r="A44" s="29"/>
      <c r="B44" s="64" t="s">
        <v>200</v>
      </c>
      <c r="C44" s="70">
        <v>108.79136137824899</v>
      </c>
      <c r="D44" s="70">
        <v>119.64237610540299</v>
      </c>
      <c r="E44" s="70">
        <v>99.687337407861008</v>
      </c>
      <c r="F44" s="70">
        <v>225.52428002222803</v>
      </c>
      <c r="G44" s="102"/>
      <c r="H44" s="70">
        <v>167.53384230621501</v>
      </c>
      <c r="I44" s="90">
        <v>118.397844393594</v>
      </c>
      <c r="J44" s="90">
        <v>74.237122532538024</v>
      </c>
      <c r="K44" s="90">
        <v>269.841747589747</v>
      </c>
      <c r="L44" s="91"/>
      <c r="M44" s="92">
        <v>0.19650863119106721</v>
      </c>
    </row>
    <row r="45" spans="1:14">
      <c r="A45"/>
      <c r="B45" s="64" t="s">
        <v>1</v>
      </c>
      <c r="C45" s="70" t="s">
        <v>136</v>
      </c>
      <c r="D45" s="70" t="s">
        <v>136</v>
      </c>
      <c r="E45" s="70" t="s">
        <v>136</v>
      </c>
      <c r="F45" s="70" t="s">
        <v>136</v>
      </c>
      <c r="G45" s="102"/>
      <c r="H45" s="70" t="s">
        <v>136</v>
      </c>
      <c r="I45" s="90" t="s">
        <v>136</v>
      </c>
      <c r="J45" s="90" t="s">
        <v>136</v>
      </c>
      <c r="K45" s="90" t="s">
        <v>136</v>
      </c>
      <c r="L45" s="91"/>
      <c r="M45" s="90" t="s">
        <v>136</v>
      </c>
    </row>
    <row r="46" spans="1:14">
      <c r="A46"/>
      <c r="B46" s="68" t="s">
        <v>3</v>
      </c>
      <c r="C46" s="69"/>
      <c r="D46" s="69"/>
      <c r="E46" s="69"/>
      <c r="F46" s="69"/>
      <c r="G46" s="102"/>
      <c r="H46" s="69"/>
      <c r="I46" s="95"/>
      <c r="J46" s="95"/>
      <c r="K46" s="95"/>
      <c r="L46" s="91"/>
      <c r="M46" s="95"/>
    </row>
    <row r="47" spans="1:14">
      <c r="A47"/>
      <c r="B47" s="64" t="s">
        <v>0</v>
      </c>
      <c r="C47" s="70">
        <v>103.18856138269601</v>
      </c>
      <c r="D47" s="70">
        <v>117.96509553907799</v>
      </c>
      <c r="E47" s="70">
        <v>112.58443330163303</v>
      </c>
      <c r="F47" s="70">
        <v>119.60688422672297</v>
      </c>
      <c r="G47" s="102"/>
      <c r="H47" s="70">
        <v>108.29247753404501</v>
      </c>
      <c r="I47" s="90">
        <v>97.744514359760998</v>
      </c>
      <c r="J47" s="90">
        <v>123.81816167505198</v>
      </c>
      <c r="K47" s="90">
        <v>210.83612499729202</v>
      </c>
      <c r="L47" s="91"/>
      <c r="M47" s="92">
        <v>0.76274239029283486</v>
      </c>
    </row>
    <row r="48" spans="1:14">
      <c r="A48"/>
      <c r="B48" s="64" t="s">
        <v>8</v>
      </c>
      <c r="C48" s="70">
        <v>28.796739747660901</v>
      </c>
      <c r="D48" s="70">
        <v>31.508605044072596</v>
      </c>
      <c r="E48" s="70">
        <v>20.803006919132095</v>
      </c>
      <c r="F48" s="70">
        <v>20.381334677225411</v>
      </c>
      <c r="G48" s="102"/>
      <c r="H48" s="70">
        <v>14.3216589052734</v>
      </c>
      <c r="I48" s="90">
        <v>22.009756665309297</v>
      </c>
      <c r="J48" s="90">
        <v>13.748388599306097</v>
      </c>
      <c r="K48" s="90">
        <v>24.226424865378398</v>
      </c>
      <c r="L48" s="91"/>
      <c r="M48" s="92">
        <v>0.18865742842884489</v>
      </c>
    </row>
    <row r="49" spans="1:13">
      <c r="A49" s="29"/>
      <c r="B49" s="64" t="s">
        <v>7</v>
      </c>
      <c r="C49" s="70">
        <v>23.981969172862101</v>
      </c>
      <c r="D49" s="70">
        <v>29.255774143749399</v>
      </c>
      <c r="E49" s="70">
        <v>12.68788187858641</v>
      </c>
      <c r="F49" s="70">
        <v>10.38474189869379</v>
      </c>
      <c r="G49" s="102"/>
      <c r="H49" s="70">
        <v>27.561730054311401</v>
      </c>
      <c r="I49" s="90">
        <v>23.228041472393496</v>
      </c>
      <c r="J49" s="90">
        <v>25.748918897368895</v>
      </c>
      <c r="K49" s="90">
        <v>12.215326649398904</v>
      </c>
      <c r="L49" s="91"/>
      <c r="M49" s="92">
        <v>0.17627638400289641</v>
      </c>
    </row>
    <row r="50" spans="1:13">
      <c r="B50" s="64" t="s">
        <v>151</v>
      </c>
      <c r="C50" s="70">
        <v>4.9528560768232204</v>
      </c>
      <c r="D50" s="70">
        <v>18.04177073117248</v>
      </c>
      <c r="E50" s="70">
        <v>8.3877907261414002</v>
      </c>
      <c r="F50" s="70">
        <v>-0.28318304131839866</v>
      </c>
      <c r="G50" s="102"/>
      <c r="H50" s="70">
        <v>3.4239843825995901</v>
      </c>
      <c r="I50" s="90">
        <v>10.57013783752901</v>
      </c>
      <c r="J50" s="90">
        <v>0.89427200352530001</v>
      </c>
      <c r="K50" s="90">
        <v>-13.957866745978645</v>
      </c>
      <c r="L50" s="91"/>
      <c r="M50" s="92" t="s">
        <v>136</v>
      </c>
    </row>
    <row r="51" spans="1:13">
      <c r="A51" s="29"/>
      <c r="B51" s="64" t="s">
        <v>10</v>
      </c>
      <c r="C51" s="70">
        <v>13.0539407027364</v>
      </c>
      <c r="D51" s="70">
        <v>14.254371531147401</v>
      </c>
      <c r="E51" s="70">
        <v>15.773737485009693</v>
      </c>
      <c r="F51" s="70">
        <v>15.436219586032507</v>
      </c>
      <c r="G51" s="102"/>
      <c r="H51" s="70">
        <v>17.576356440123703</v>
      </c>
      <c r="I51" s="90">
        <v>10.210458143833694</v>
      </c>
      <c r="J51" s="90">
        <v>15.684369714740104</v>
      </c>
      <c r="K51" s="90">
        <v>10.6714844515582</v>
      </c>
      <c r="L51" s="91"/>
      <c r="M51" s="92">
        <v>-0.30867241217439578</v>
      </c>
    </row>
    <row r="52" spans="1:13">
      <c r="A52" s="29"/>
      <c r="B52" s="64" t="s">
        <v>9</v>
      </c>
      <c r="C52" s="70">
        <v>23.1474573306499</v>
      </c>
      <c r="D52" s="70">
        <v>20.466752661360104</v>
      </c>
      <c r="E52" s="70">
        <v>11.075248377453093</v>
      </c>
      <c r="F52" s="70">
        <v>15.007438941338208</v>
      </c>
      <c r="G52" s="102"/>
      <c r="H52" s="70">
        <v>10.112473376847399</v>
      </c>
      <c r="I52" s="90">
        <v>9.6623323262370011</v>
      </c>
      <c r="J52" s="90">
        <v>0.44874264159789945</v>
      </c>
      <c r="K52" s="90">
        <v>6.5322049393116011</v>
      </c>
      <c r="L52" s="91"/>
      <c r="M52" s="92">
        <v>-0.56473553116924247</v>
      </c>
    </row>
    <row r="53" spans="1:13">
      <c r="A53"/>
      <c r="B53" s="64" t="s">
        <v>204</v>
      </c>
      <c r="C53" s="70">
        <v>-29.419716487789199</v>
      </c>
      <c r="D53" s="70">
        <v>-22.283915584671103</v>
      </c>
      <c r="E53" s="70">
        <v>31.715245530142301</v>
      </c>
      <c r="F53" s="70">
        <v>36.839808665577195</v>
      </c>
      <c r="G53" s="102"/>
      <c r="H53" s="70">
        <v>32.442537376305403</v>
      </c>
      <c r="I53" s="90">
        <v>50.328328335984786</v>
      </c>
      <c r="J53" s="90">
        <v>12.611289338035718</v>
      </c>
      <c r="K53" s="90">
        <v>56.26921250244709</v>
      </c>
      <c r="L53" s="91"/>
      <c r="M53" s="92">
        <v>0.52740240898766033</v>
      </c>
    </row>
    <row r="54" spans="1:13">
      <c r="A54" s="29"/>
      <c r="B54" s="64" t="s">
        <v>1</v>
      </c>
      <c r="C54" s="70">
        <v>-11.9216690734726</v>
      </c>
      <c r="D54" s="70">
        <v>-1.3776242001505992</v>
      </c>
      <c r="E54" s="70">
        <v>-4.2239206481776996</v>
      </c>
      <c r="F54" s="70">
        <v>-3.0787382624836006</v>
      </c>
      <c r="G54" s="102"/>
      <c r="H54" s="70">
        <v>-2.0791431916245902</v>
      </c>
      <c r="I54" s="90">
        <v>0.16243468308855014</v>
      </c>
      <c r="J54" s="90">
        <v>0.12497022422817006</v>
      </c>
      <c r="K54" s="90">
        <v>2.3962045254770619</v>
      </c>
      <c r="L54" s="91"/>
      <c r="M54" s="92">
        <v>1.7783073198122583</v>
      </c>
    </row>
    <row r="55" spans="1:13">
      <c r="A55"/>
      <c r="B55" s="64" t="s">
        <v>143</v>
      </c>
      <c r="C55" s="70">
        <v>-28.985623468037744</v>
      </c>
      <c r="D55" s="70">
        <v>-63.972229352588272</v>
      </c>
      <c r="E55" s="70">
        <v>-29.021301280983323</v>
      </c>
      <c r="F55" s="70">
        <v>-138.19706752649117</v>
      </c>
      <c r="G55" s="102"/>
      <c r="H55" s="70">
        <v>-38.323738069303317</v>
      </c>
      <c r="I55" s="90">
        <v>-33.246272245510852</v>
      </c>
      <c r="J55" s="90">
        <v>-32.677533231538206</v>
      </c>
      <c r="K55" s="90">
        <v>-68.398108885620616</v>
      </c>
      <c r="L55" s="91"/>
      <c r="M55" s="92">
        <v>0.50506830492253896</v>
      </c>
    </row>
    <row r="56" spans="1:13">
      <c r="A56"/>
      <c r="B56" s="68" t="s">
        <v>4</v>
      </c>
      <c r="C56" s="69"/>
      <c r="D56" s="69"/>
      <c r="E56" s="69"/>
      <c r="F56" s="69"/>
      <c r="G56" s="103"/>
      <c r="H56" s="69"/>
      <c r="I56" s="95"/>
      <c r="J56" s="95"/>
      <c r="K56" s="95"/>
      <c r="L56" s="91"/>
      <c r="M56" s="95"/>
    </row>
    <row r="57" spans="1:13">
      <c r="A57"/>
      <c r="B57" s="64" t="s">
        <v>0</v>
      </c>
      <c r="C57" s="71">
        <v>0.96525167809136059</v>
      </c>
      <c r="D57" s="71">
        <v>0.90927472863987746</v>
      </c>
      <c r="E57" s="71">
        <v>0.89900540319107081</v>
      </c>
      <c r="F57" s="71">
        <v>0.90466026581828085</v>
      </c>
      <c r="G57" s="103"/>
      <c r="H57" s="71">
        <v>0.93299937487995688</v>
      </c>
      <c r="I57" s="92">
        <v>0.99210498631384314</v>
      </c>
      <c r="J57" s="92">
        <v>0.95963483552316287</v>
      </c>
      <c r="K57" s="92">
        <v>1.0393052489824937</v>
      </c>
      <c r="L57" s="91"/>
      <c r="M57" s="93">
        <v>13.464498316421281</v>
      </c>
    </row>
    <row r="58" spans="1:13">
      <c r="A58"/>
      <c r="B58" s="64" t="s">
        <v>8</v>
      </c>
      <c r="C58" s="71">
        <v>0.95046682447824438</v>
      </c>
      <c r="D58" s="71">
        <v>0.8105811945498862</v>
      </c>
      <c r="E58" s="71">
        <v>0.82001714198748843</v>
      </c>
      <c r="F58" s="71">
        <v>0.90342602979295283</v>
      </c>
      <c r="G58" s="103"/>
      <c r="H58" s="71">
        <v>0.88200315706220633</v>
      </c>
      <c r="I58" s="92">
        <v>0.84174961999391362</v>
      </c>
      <c r="J58" s="92">
        <v>0.89643973240900943</v>
      </c>
      <c r="K58" s="92">
        <v>0.88764071686605273</v>
      </c>
      <c r="L58" s="91"/>
      <c r="M58" s="93">
        <v>-1.5785312926900108</v>
      </c>
    </row>
    <row r="59" spans="1:13">
      <c r="B59" s="64" t="s">
        <v>7</v>
      </c>
      <c r="C59" s="71">
        <v>1.0170395745978036</v>
      </c>
      <c r="D59" s="71">
        <v>0.96205389576960831</v>
      </c>
      <c r="E59" s="71">
        <v>0.94653845934429393</v>
      </c>
      <c r="F59" s="71">
        <v>0.97525574990903263</v>
      </c>
      <c r="G59" s="103"/>
      <c r="H59" s="71">
        <v>0.96648136721666345</v>
      </c>
      <c r="I59" s="92">
        <v>0.97731953352877299</v>
      </c>
      <c r="J59" s="92">
        <v>0.9889307476213578</v>
      </c>
      <c r="K59" s="92">
        <v>1.0202385074325127</v>
      </c>
      <c r="L59" s="91"/>
      <c r="M59" s="93">
        <v>4.4982757523480021</v>
      </c>
    </row>
    <row r="60" spans="1:13">
      <c r="A60" s="29"/>
      <c r="B60" s="64" t="s">
        <v>151</v>
      </c>
      <c r="C60" s="71">
        <v>1.0152650188042451</v>
      </c>
      <c r="D60" s="71">
        <v>0.92084766443643495</v>
      </c>
      <c r="E60" s="71">
        <v>1.0276933978457026</v>
      </c>
      <c r="F60" s="71">
        <v>0.98998760298170807</v>
      </c>
      <c r="G60" s="103"/>
      <c r="H60" s="71">
        <v>1.0473918473405526</v>
      </c>
      <c r="I60" s="92">
        <v>0.98710359684022153</v>
      </c>
      <c r="J60" s="92">
        <v>1.0730045837320643</v>
      </c>
      <c r="K60" s="92">
        <v>1.2856678121079377</v>
      </c>
      <c r="L60" s="91"/>
      <c r="M60" s="93">
        <v>29.568020912622963</v>
      </c>
    </row>
    <row r="61" spans="1:13">
      <c r="B61" s="64" t="s">
        <v>10</v>
      </c>
      <c r="C61" s="71">
        <v>0.97314226740576282</v>
      </c>
      <c r="D61" s="71">
        <v>0.89487346596605533</v>
      </c>
      <c r="E61" s="71">
        <v>0.9109160655621944</v>
      </c>
      <c r="F61" s="71">
        <v>0.96669622341815231</v>
      </c>
      <c r="G61" s="103"/>
      <c r="H61" s="71">
        <v>0.89363554202733009</v>
      </c>
      <c r="I61" s="92">
        <v>0.95265800801747935</v>
      </c>
      <c r="J61" s="92">
        <v>0.94728713892092398</v>
      </c>
      <c r="K61" s="92">
        <v>1.0639078584820527</v>
      </c>
      <c r="L61" s="91"/>
      <c r="M61" s="93">
        <v>9.7211635063900399</v>
      </c>
    </row>
    <row r="62" spans="1:13">
      <c r="A62" s="29"/>
      <c r="B62" s="64" t="s">
        <v>9</v>
      </c>
      <c r="C62" s="71">
        <v>0.90924701377985173</v>
      </c>
      <c r="D62" s="71">
        <v>0.84184880468586198</v>
      </c>
      <c r="E62" s="71">
        <v>0.9586925422918513</v>
      </c>
      <c r="F62" s="71">
        <v>0.90937064022158887</v>
      </c>
      <c r="G62" s="103"/>
      <c r="H62" s="71">
        <v>0.92989814396763104</v>
      </c>
      <c r="I62" s="92">
        <v>0.9394616345314083</v>
      </c>
      <c r="J62" s="92">
        <v>1.0422327806847991</v>
      </c>
      <c r="K62" s="92">
        <v>0.92670560333323637</v>
      </c>
      <c r="L62" s="91"/>
      <c r="M62" s="93">
        <v>1.7334963111647506</v>
      </c>
    </row>
    <row r="63" spans="1:13">
      <c r="A63" s="29"/>
      <c r="B63" s="64" t="s">
        <v>204</v>
      </c>
      <c r="C63" s="71">
        <v>1.0930413966793207</v>
      </c>
      <c r="D63" s="71">
        <v>1.0435634606754884</v>
      </c>
      <c r="E63" s="71">
        <v>0.95329121057451738</v>
      </c>
      <c r="F63" s="71">
        <v>0.9487089780454423</v>
      </c>
      <c r="G63" s="103"/>
      <c r="H63" s="71">
        <v>0.95087118264217696</v>
      </c>
      <c r="I63" s="92">
        <v>0.94589539021485169</v>
      </c>
      <c r="J63" s="92">
        <v>1.0503302045818645</v>
      </c>
      <c r="K63" s="92">
        <v>0.93499691327299406</v>
      </c>
      <c r="L63" s="91"/>
      <c r="M63" s="93">
        <v>-1.371206477244824</v>
      </c>
    </row>
    <row r="64" spans="1:13">
      <c r="A64" s="29"/>
      <c r="B64" s="64" t="s">
        <v>1</v>
      </c>
      <c r="C64" s="71">
        <v>1.1018086381775094</v>
      </c>
      <c r="D64" s="71">
        <v>0.87771209084819279</v>
      </c>
      <c r="E64" s="71">
        <v>0.94651507354005782</v>
      </c>
      <c r="F64" s="71">
        <v>0.9791106139683825</v>
      </c>
      <c r="G64" s="103"/>
      <c r="H64" s="71">
        <v>1.0027414698476231</v>
      </c>
      <c r="I64" s="92">
        <v>0.99068106278231816</v>
      </c>
      <c r="J64" s="92">
        <v>1.104972867557962</v>
      </c>
      <c r="K64" s="92">
        <v>0.98448813539905311</v>
      </c>
      <c r="L64" s="91"/>
      <c r="M64" s="93">
        <v>0.53775214306706065</v>
      </c>
    </row>
    <row r="65" spans="1:13">
      <c r="A65" s="29"/>
      <c r="B65" s="68" t="s">
        <v>6</v>
      </c>
      <c r="C65" s="69"/>
      <c r="D65" s="69"/>
      <c r="E65" s="69"/>
      <c r="F65" s="69"/>
      <c r="G65" s="103"/>
      <c r="H65" s="69"/>
      <c r="I65" s="95"/>
      <c r="J65" s="95"/>
      <c r="K65" s="95"/>
      <c r="L65" s="91"/>
      <c r="M65" s="95"/>
    </row>
    <row r="66" spans="1:13">
      <c r="A66"/>
      <c r="B66" s="64" t="s">
        <v>0</v>
      </c>
      <c r="C66" s="71">
        <v>0.73694185949527446</v>
      </c>
      <c r="D66" s="71">
        <v>0.67585175790539875</v>
      </c>
      <c r="E66" s="71">
        <v>0.67822919016115701</v>
      </c>
      <c r="F66" s="71">
        <v>0.67316773773923499</v>
      </c>
      <c r="G66" s="103"/>
      <c r="H66" s="71">
        <v>0.70650294005447445</v>
      </c>
      <c r="I66" s="92">
        <v>0.71992598554288278</v>
      </c>
      <c r="J66" s="92">
        <v>0.73106612242728697</v>
      </c>
      <c r="K66" s="92">
        <v>0.74742531849509852</v>
      </c>
      <c r="L66" s="91"/>
      <c r="M66" s="93">
        <v>7.4257580755863533</v>
      </c>
    </row>
    <row r="67" spans="1:13">
      <c r="A67"/>
      <c r="B67" s="64" t="s">
        <v>8</v>
      </c>
      <c r="C67" s="71">
        <v>0.6032610866794349</v>
      </c>
      <c r="D67" s="71">
        <v>0.44825490683571284</v>
      </c>
      <c r="E67" s="71">
        <v>0.45052696948100041</v>
      </c>
      <c r="F67" s="71">
        <v>0.51453414250769802</v>
      </c>
      <c r="G67" s="103"/>
      <c r="H67" s="71">
        <v>0.51734906610904396</v>
      </c>
      <c r="I67" s="92">
        <v>0.49911387516618655</v>
      </c>
      <c r="J67" s="92">
        <v>0.53659232155905612</v>
      </c>
      <c r="K67" s="92">
        <v>0.52430140844822382</v>
      </c>
      <c r="L67" s="91"/>
      <c r="M67" s="93">
        <v>0.97672659405257933</v>
      </c>
    </row>
    <row r="68" spans="1:13">
      <c r="A68"/>
      <c r="B68" s="64" t="s">
        <v>7</v>
      </c>
      <c r="C68" s="71">
        <v>0.71772637239138481</v>
      </c>
      <c r="D68" s="71">
        <v>0.63065832439774439</v>
      </c>
      <c r="E68" s="71">
        <v>0.60489564375829052</v>
      </c>
      <c r="F68" s="71">
        <v>0.64003281623491226</v>
      </c>
      <c r="G68" s="103"/>
      <c r="H68" s="71">
        <v>0.64078498864907907</v>
      </c>
      <c r="I68" s="92">
        <v>0.67048843080694276</v>
      </c>
      <c r="J68" s="92">
        <v>0.69471018668960416</v>
      </c>
      <c r="K68" s="92">
        <v>0.72895783016930049</v>
      </c>
      <c r="L68" s="91"/>
      <c r="M68" s="93">
        <v>8.892501393438824</v>
      </c>
    </row>
    <row r="69" spans="1:13">
      <c r="A69"/>
      <c r="B69" s="64" t="s">
        <v>151</v>
      </c>
      <c r="C69" s="71">
        <v>0.76111134886416476</v>
      </c>
      <c r="D69" s="71">
        <v>0.66865858470550976</v>
      </c>
      <c r="E69" s="71">
        <v>0.7533093673821909</v>
      </c>
      <c r="F69" s="71">
        <v>0.68700674478599089</v>
      </c>
      <c r="G69" s="103"/>
      <c r="H69" s="71">
        <v>0.73443523682136602</v>
      </c>
      <c r="I69" s="92">
        <v>0.69521097999440451</v>
      </c>
      <c r="J69" s="92">
        <v>0.77658362454981533</v>
      </c>
      <c r="K69" s="92">
        <v>0.891769950089361</v>
      </c>
      <c r="L69" s="91"/>
      <c r="M69" s="93">
        <v>20.476320530337013</v>
      </c>
    </row>
    <row r="70" spans="1:13">
      <c r="A70" s="29"/>
      <c r="B70" s="64" t="s">
        <v>10</v>
      </c>
      <c r="C70" s="71">
        <v>0.61851522681922821</v>
      </c>
      <c r="D70" s="71">
        <v>0.46290433570322076</v>
      </c>
      <c r="E70" s="71">
        <v>0.55468323511535567</v>
      </c>
      <c r="F70" s="71">
        <v>0.56534513446782531</v>
      </c>
      <c r="G70" s="103"/>
      <c r="H70" s="71">
        <v>0.57282535113510269</v>
      </c>
      <c r="I70" s="92">
        <v>0.59781483760917009</v>
      </c>
      <c r="J70" s="92">
        <v>0.59814680856785252</v>
      </c>
      <c r="K70" s="92">
        <v>0.6861873626777496</v>
      </c>
      <c r="L70" s="91"/>
      <c r="M70" s="93">
        <v>12.08422282099243</v>
      </c>
    </row>
    <row r="71" spans="1:13">
      <c r="B71" s="64" t="s">
        <v>9</v>
      </c>
      <c r="C71" s="71">
        <v>0.61696160736054872</v>
      </c>
      <c r="D71" s="71">
        <v>0.60519448761083727</v>
      </c>
      <c r="E71" s="71">
        <v>0.68158436815628554</v>
      </c>
      <c r="F71" s="71">
        <v>0.65445497786745732</v>
      </c>
      <c r="G71" s="103"/>
      <c r="H71" s="71">
        <v>0.70539902987325054</v>
      </c>
      <c r="I71" s="92">
        <v>0.72359658754188438</v>
      </c>
      <c r="J71" s="92">
        <v>0.79983804578859519</v>
      </c>
      <c r="K71" s="92">
        <v>0.69519159457570801</v>
      </c>
      <c r="L71" s="91"/>
      <c r="M71" s="93">
        <v>4.0736616708250679</v>
      </c>
    </row>
    <row r="72" spans="1:13">
      <c r="A72" s="29"/>
      <c r="B72" s="64" t="s">
        <v>204</v>
      </c>
      <c r="C72" s="71">
        <v>0.75918216507924952</v>
      </c>
      <c r="D72" s="71">
        <v>0.74953890641663989</v>
      </c>
      <c r="E72" s="71">
        <v>0.66918098805624338</v>
      </c>
      <c r="F72" s="71">
        <v>0.63658392809918907</v>
      </c>
      <c r="G72" s="103"/>
      <c r="H72" s="71">
        <v>0.67437931561795217</v>
      </c>
      <c r="I72" s="92">
        <v>0.63006714192472058</v>
      </c>
      <c r="J72" s="92">
        <v>0.77751339129969632</v>
      </c>
      <c r="K72" s="92">
        <v>0.64235075877547221</v>
      </c>
      <c r="L72" s="91"/>
      <c r="M72" s="93">
        <v>0.57668306762831412</v>
      </c>
    </row>
    <row r="73" spans="1:13">
      <c r="A73"/>
      <c r="B73" s="64" t="s">
        <v>1</v>
      </c>
      <c r="C73" s="71">
        <v>0.67045343275918345</v>
      </c>
      <c r="D73" s="71">
        <v>0.43171257468665641</v>
      </c>
      <c r="E73" s="71">
        <v>0.50489717239628573</v>
      </c>
      <c r="F73" s="71">
        <v>0.50085706383448236</v>
      </c>
      <c r="G73" s="103"/>
      <c r="H73" s="71">
        <v>0.51619515149089279</v>
      </c>
      <c r="I73" s="92">
        <v>0.50225661800563615</v>
      </c>
      <c r="J73" s="92">
        <v>0.58852168849925102</v>
      </c>
      <c r="K73" s="92">
        <v>0.55149938536256737</v>
      </c>
      <c r="L73" s="91"/>
      <c r="M73" s="93">
        <v>5.0642321528085006</v>
      </c>
    </row>
    <row r="74" spans="1:13">
      <c r="A74" s="29"/>
      <c r="B74" s="68" t="s">
        <v>5</v>
      </c>
      <c r="C74" s="69"/>
      <c r="D74" s="69"/>
      <c r="E74" s="69"/>
      <c r="F74" s="69"/>
      <c r="G74" s="103"/>
      <c r="H74" s="69"/>
      <c r="I74" s="95"/>
      <c r="J74" s="95"/>
      <c r="K74" s="95"/>
      <c r="L74" s="91"/>
      <c r="M74" s="95"/>
    </row>
    <row r="75" spans="1:13">
      <c r="A75" s="29"/>
      <c r="B75" s="64" t="s">
        <v>0</v>
      </c>
      <c r="C75" s="71">
        <v>0.22830981859608609</v>
      </c>
      <c r="D75" s="71">
        <v>0.23342297073447868</v>
      </c>
      <c r="E75" s="71">
        <v>0.22077621302991379</v>
      </c>
      <c r="F75" s="71">
        <v>0.23149252807904583</v>
      </c>
      <c r="G75" s="103"/>
      <c r="H75" s="71">
        <v>0.22649643482548246</v>
      </c>
      <c r="I75" s="92">
        <v>0.27217900077096041</v>
      </c>
      <c r="J75" s="92">
        <v>0.22856871309587587</v>
      </c>
      <c r="K75" s="92">
        <v>0.29187993048739519</v>
      </c>
      <c r="L75" s="91"/>
      <c r="M75" s="93">
        <v>6.0387402408349358</v>
      </c>
    </row>
    <row r="76" spans="1:13">
      <c r="A76"/>
      <c r="B76" s="64" t="s">
        <v>8</v>
      </c>
      <c r="C76" s="71">
        <v>0.34720573779880942</v>
      </c>
      <c r="D76" s="71">
        <v>0.36232628771417341</v>
      </c>
      <c r="E76" s="71">
        <v>0.36949017250648797</v>
      </c>
      <c r="F76" s="71">
        <v>0.38889188728525476</v>
      </c>
      <c r="G76" s="103"/>
      <c r="H76" s="71">
        <v>0.36465409095316237</v>
      </c>
      <c r="I76" s="92">
        <v>0.34263574482772702</v>
      </c>
      <c r="J76" s="92">
        <v>0.35984741084995336</v>
      </c>
      <c r="K76" s="92">
        <v>0.36333930841782897</v>
      </c>
      <c r="L76" s="91"/>
      <c r="M76" s="93">
        <v>-2.555257886742579</v>
      </c>
    </row>
    <row r="77" spans="1:13">
      <c r="A77"/>
      <c r="B77" s="64" t="s">
        <v>7</v>
      </c>
      <c r="C77" s="71">
        <v>0.29931320220641883</v>
      </c>
      <c r="D77" s="71">
        <v>0.33139557137186398</v>
      </c>
      <c r="E77" s="71">
        <v>0.3416428155860034</v>
      </c>
      <c r="F77" s="71">
        <v>0.33522293367412043</v>
      </c>
      <c r="G77" s="103"/>
      <c r="H77" s="71">
        <v>0.32569637856758438</v>
      </c>
      <c r="I77" s="92">
        <v>0.30683110272183023</v>
      </c>
      <c r="J77" s="92">
        <v>0.29422056093175364</v>
      </c>
      <c r="K77" s="92">
        <v>0.29128067726321211</v>
      </c>
      <c r="L77" s="91"/>
      <c r="M77" s="93">
        <v>-4.3942256410908325</v>
      </c>
    </row>
    <row r="78" spans="1:13">
      <c r="A78"/>
      <c r="B78" s="64" t="s">
        <v>151</v>
      </c>
      <c r="C78" s="71">
        <v>0.25415366994008043</v>
      </c>
      <c r="D78" s="71">
        <v>0.25218907973092514</v>
      </c>
      <c r="E78" s="71">
        <v>0.27438403046351167</v>
      </c>
      <c r="F78" s="71">
        <v>0.30298085819571724</v>
      </c>
      <c r="G78" s="103"/>
      <c r="H78" s="71">
        <v>0.31295661051918644</v>
      </c>
      <c r="I78" s="92">
        <v>0.29189261684581708</v>
      </c>
      <c r="J78" s="92">
        <v>0.29642095918224898</v>
      </c>
      <c r="K78" s="92">
        <v>0.39389786201857668</v>
      </c>
      <c r="L78" s="91"/>
      <c r="M78" s="93">
        <v>9.0917003822859446</v>
      </c>
    </row>
    <row r="79" spans="1:13">
      <c r="A79"/>
      <c r="B79" s="64" t="s">
        <v>10</v>
      </c>
      <c r="C79" s="71">
        <v>0.35462704058653455</v>
      </c>
      <c r="D79" s="71">
        <v>0.43196913026283457</v>
      </c>
      <c r="E79" s="71">
        <v>0.35623283044683879</v>
      </c>
      <c r="F79" s="71">
        <v>0.40135108895032701</v>
      </c>
      <c r="G79" s="103"/>
      <c r="H79" s="71">
        <v>0.32081019089222745</v>
      </c>
      <c r="I79" s="92">
        <v>0.35484317040830921</v>
      </c>
      <c r="J79" s="92">
        <v>0.34914033035307146</v>
      </c>
      <c r="K79" s="92">
        <v>0.37772049580430317</v>
      </c>
      <c r="L79" s="91"/>
      <c r="M79" s="93">
        <v>-2.3630593146023839</v>
      </c>
    </row>
    <row r="80" spans="1:13">
      <c r="A80" s="29"/>
      <c r="B80" s="64" t="s">
        <v>9</v>
      </c>
      <c r="C80" s="71">
        <v>0.29228540641930301</v>
      </c>
      <c r="D80" s="71">
        <v>0.23665431707502468</v>
      </c>
      <c r="E80" s="71">
        <v>0.27710817413556571</v>
      </c>
      <c r="F80" s="71">
        <v>0.25491566235413149</v>
      </c>
      <c r="G80" s="103"/>
      <c r="H80" s="71">
        <v>0.2244991140943805</v>
      </c>
      <c r="I80" s="92">
        <v>0.21586504698952394</v>
      </c>
      <c r="J80" s="92">
        <v>0.24239473489620383</v>
      </c>
      <c r="K80" s="92">
        <v>0.23151400875752834</v>
      </c>
      <c r="L80" s="91"/>
      <c r="M80" s="93">
        <v>-2.3401653596603151</v>
      </c>
    </row>
    <row r="81" spans="1:13">
      <c r="B81" s="64" t="s">
        <v>204</v>
      </c>
      <c r="C81" s="71">
        <v>0.33385923160007114</v>
      </c>
      <c r="D81" s="71">
        <v>0.29402455425884855</v>
      </c>
      <c r="E81" s="71">
        <v>0.284110222518274</v>
      </c>
      <c r="F81" s="71">
        <v>0.31212504994625323</v>
      </c>
      <c r="G81" s="103"/>
      <c r="H81" s="71">
        <v>0.27649186702422474</v>
      </c>
      <c r="I81" s="92">
        <v>0.31582824829013112</v>
      </c>
      <c r="J81" s="92">
        <v>0.27281681328216811</v>
      </c>
      <c r="K81" s="92">
        <v>0.29264615449752185</v>
      </c>
      <c r="L81" s="91"/>
      <c r="M81" s="93">
        <v>-1.9478895448731381</v>
      </c>
    </row>
    <row r="82" spans="1:13">
      <c r="A82" s="29"/>
      <c r="B82" s="83" t="s">
        <v>1</v>
      </c>
      <c r="C82" s="104">
        <v>0.43135520541832595</v>
      </c>
      <c r="D82" s="104">
        <v>0.44599951616153632</v>
      </c>
      <c r="E82" s="104">
        <v>0.44161790114377203</v>
      </c>
      <c r="F82" s="104">
        <v>0.47825355013390008</v>
      </c>
      <c r="G82" s="103"/>
      <c r="H82" s="104">
        <v>0.48654631835673029</v>
      </c>
      <c r="I82" s="100">
        <v>0.48842444477668201</v>
      </c>
      <c r="J82" s="100">
        <v>0.51645117905871085</v>
      </c>
      <c r="K82" s="100">
        <v>0.43298875003648568</v>
      </c>
      <c r="L82" s="91"/>
      <c r="M82" s="105">
        <v>-4.5264800097414408</v>
      </c>
    </row>
    <row r="83" spans="1:13"/>
    <row r="84" spans="1:13">
      <c r="B84" s="203" t="s">
        <v>227</v>
      </c>
    </row>
    <row r="85" spans="1:13">
      <c r="B85" s="27"/>
    </row>
    <row r="86" spans="1:13"/>
    <row r="87" spans="1:13"/>
    <row r="88" spans="1:13" hidden="1"/>
    <row r="89" spans="1:13" hidden="1"/>
    <row r="90" spans="1:13" hidden="1"/>
    <row r="91" spans="1:13" hidden="1"/>
    <row r="92" spans="1:13" hidden="1"/>
  </sheetData>
  <dataConsolidate/>
  <mergeCells count="3">
    <mergeCell ref="M7:M8"/>
    <mergeCell ref="C7:F7"/>
    <mergeCell ref="H7:K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81E05"/>
    <pageSetUpPr fitToPage="1"/>
  </sheetPr>
  <dimension ref="A1:AR87"/>
  <sheetViews>
    <sheetView showGridLines="0" showRowColHeaders="0" topLeftCell="G52" zoomScale="70" zoomScaleNormal="70" workbookViewId="0">
      <selection activeCell="Y76" sqref="Y76"/>
    </sheetView>
  </sheetViews>
  <sheetFormatPr baseColWidth="10" defaultColWidth="0" defaultRowHeight="15" customHeight="1" zeroHeight="1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11" width="15.7109375" customWidth="1"/>
    <col min="12" max="12" width="1.7109375" customWidth="1"/>
    <col min="13" max="13" width="17" bestFit="1" customWidth="1"/>
    <col min="14" max="14" width="2.85546875" customWidth="1"/>
    <col min="15" max="16" width="15.7109375" customWidth="1"/>
    <col min="17" max="17" width="17" bestFit="1" customWidth="1"/>
    <col min="18" max="18" width="15.7109375" customWidth="1"/>
    <col min="19" max="19" width="1.7109375" customWidth="1"/>
    <col min="20" max="23" width="15.7109375" customWidth="1"/>
    <col min="24" max="24" width="1.7109375" customWidth="1"/>
    <col min="25" max="25" width="15.42578125" bestFit="1" customWidth="1"/>
    <col min="26" max="26" width="11.42578125" customWidth="1"/>
    <col min="27" max="44" width="0" hidden="1" customWidth="1"/>
    <col min="45" max="16384" width="11.42578125" hidden="1"/>
  </cols>
  <sheetData>
    <row r="1" spans="1:26" ht="15" customHeight="1">
      <c r="A1" s="29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49.5" customHeight="1">
      <c r="B2" s="119" t="str">
        <f>+Index!B17</f>
        <v>Premiums and attributable result by Country</v>
      </c>
      <c r="C2" s="120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ht="15" customHeight="1"/>
    <row r="4" spans="1:26" ht="15" customHeight="1"/>
    <row r="5" spans="1:26" ht="15" customHeight="1"/>
    <row r="6" spans="1:26" ht="3.75" customHeight="1"/>
    <row r="7" spans="1:26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pans="1:26" ht="15.75">
      <c r="C8" s="72" t="s">
        <v>173</v>
      </c>
      <c r="D8" s="73"/>
      <c r="E8" s="73"/>
      <c r="F8" s="74"/>
      <c r="G8" s="75"/>
      <c r="H8" s="73"/>
      <c r="I8" s="73"/>
      <c r="J8" s="73"/>
      <c r="K8" s="73"/>
      <c r="L8" s="73"/>
      <c r="M8" s="74"/>
      <c r="N8" s="30"/>
      <c r="O8" s="72" t="s">
        <v>144</v>
      </c>
      <c r="P8" s="73"/>
      <c r="Q8" s="73"/>
      <c r="R8" s="74"/>
      <c r="S8" s="75"/>
      <c r="T8" s="73"/>
      <c r="U8" s="73"/>
      <c r="V8" s="73"/>
      <c r="W8" s="73"/>
      <c r="X8" s="73"/>
      <c r="Y8" s="74"/>
    </row>
    <row r="9" spans="1:26" ht="39.75" customHeight="1">
      <c r="B9" s="117" t="s">
        <v>161</v>
      </c>
      <c r="C9" s="72">
        <v>2020</v>
      </c>
      <c r="D9" s="73"/>
      <c r="E9" s="73"/>
      <c r="F9" s="74"/>
      <c r="G9" s="32"/>
      <c r="H9" s="72">
        <v>2021</v>
      </c>
      <c r="I9" s="72"/>
      <c r="J9" s="72"/>
      <c r="K9" s="72"/>
      <c r="L9" s="76"/>
      <c r="M9" s="223" t="s">
        <v>245</v>
      </c>
      <c r="N9" s="30"/>
      <c r="O9" s="84">
        <v>2020</v>
      </c>
      <c r="P9" s="73"/>
      <c r="Q9" s="73"/>
      <c r="R9" s="74"/>
      <c r="S9" s="32"/>
      <c r="T9" s="75">
        <v>2021</v>
      </c>
      <c r="U9" s="75"/>
      <c r="V9" s="75"/>
      <c r="W9" s="75"/>
      <c r="X9" s="76"/>
      <c r="Y9" s="223" t="s">
        <v>246</v>
      </c>
    </row>
    <row r="10" spans="1:26" ht="15.75">
      <c r="B10" s="188" t="s">
        <v>137</v>
      </c>
      <c r="C10" s="189" t="s">
        <v>223</v>
      </c>
      <c r="D10" s="189" t="s">
        <v>224</v>
      </c>
      <c r="E10" s="189" t="s">
        <v>225</v>
      </c>
      <c r="F10" s="189" t="s">
        <v>226</v>
      </c>
      <c r="G10" s="32"/>
      <c r="H10" s="189" t="s">
        <v>223</v>
      </c>
      <c r="I10" s="189" t="s">
        <v>224</v>
      </c>
      <c r="J10" s="189" t="s">
        <v>225</v>
      </c>
      <c r="K10" s="189" t="s">
        <v>226</v>
      </c>
      <c r="L10" s="32"/>
      <c r="M10" s="223"/>
      <c r="N10" s="30"/>
      <c r="O10" s="188" t="s">
        <v>174</v>
      </c>
      <c r="P10" s="189" t="s">
        <v>175</v>
      </c>
      <c r="Q10" s="189" t="s">
        <v>176</v>
      </c>
      <c r="R10" s="189" t="s">
        <v>177</v>
      </c>
      <c r="S10" s="32"/>
      <c r="T10" s="188" t="s">
        <v>174</v>
      </c>
      <c r="U10" s="189" t="s">
        <v>175</v>
      </c>
      <c r="V10" s="189" t="s">
        <v>176</v>
      </c>
      <c r="W10" s="189" t="s">
        <v>177</v>
      </c>
      <c r="X10" s="32"/>
      <c r="Y10" s="223"/>
    </row>
    <row r="11" spans="1:26" ht="15.75"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15.75">
      <c r="B12" s="68" t="s">
        <v>0</v>
      </c>
      <c r="C12" s="82">
        <v>2415.2337807499998</v>
      </c>
      <c r="D12" s="82">
        <v>3977.71378258</v>
      </c>
      <c r="E12" s="82">
        <v>5312.8637226799992</v>
      </c>
      <c r="F12" s="82">
        <v>6998.8720962899997</v>
      </c>
      <c r="G12" s="76"/>
      <c r="H12" s="82">
        <v>2484.98150037</v>
      </c>
      <c r="I12" s="206">
        <v>4251.5053834700002</v>
      </c>
      <c r="J12" s="206">
        <v>5703.5293652799992</v>
      </c>
      <c r="K12" s="206">
        <v>7596.4099482800002</v>
      </c>
      <c r="L12" s="97"/>
      <c r="M12" s="98">
        <v>8.5376306891898568E-2</v>
      </c>
      <c r="N12" s="31"/>
      <c r="O12" s="82">
        <v>2415.2337807499998</v>
      </c>
      <c r="P12" s="82">
        <v>1562.4800018300002</v>
      </c>
      <c r="Q12" s="82">
        <v>1335.1499400999992</v>
      </c>
      <c r="R12" s="82">
        <v>1686.0083736100005</v>
      </c>
      <c r="S12" s="76"/>
      <c r="T12" s="82">
        <v>2484.98150037</v>
      </c>
      <c r="U12" s="206">
        <v>1766.5238831000001</v>
      </c>
      <c r="V12" s="206">
        <v>1452.023981809999</v>
      </c>
      <c r="W12" s="206">
        <v>1892.880583000001</v>
      </c>
      <c r="X12" s="97"/>
      <c r="Y12" s="98">
        <v>0.12269939617622162</v>
      </c>
    </row>
    <row r="13" spans="1:26" ht="15.75">
      <c r="B13" s="64" t="s">
        <v>162</v>
      </c>
      <c r="C13" s="70">
        <v>2384.5179495899997</v>
      </c>
      <c r="D13" s="70">
        <v>3910.8207902099998</v>
      </c>
      <c r="E13" s="70">
        <v>5210.8885248800007</v>
      </c>
      <c r="F13" s="70">
        <v>6862.0697838599999</v>
      </c>
      <c r="G13" s="31"/>
      <c r="H13" s="70">
        <v>2454.1310950900001</v>
      </c>
      <c r="I13" s="90">
        <v>4186.1114637199998</v>
      </c>
      <c r="J13" s="90">
        <v>5605.1854080100002</v>
      </c>
      <c r="K13" s="90">
        <v>7465.9946013200006</v>
      </c>
      <c r="L13" s="96"/>
      <c r="M13" s="92">
        <v>8.8009133757349436E-2</v>
      </c>
      <c r="N13" s="31"/>
      <c r="O13" s="70">
        <v>2384.5179495899997</v>
      </c>
      <c r="P13" s="70">
        <v>1526.3028406200001</v>
      </c>
      <c r="Q13" s="70">
        <v>1300.0677346700008</v>
      </c>
      <c r="R13" s="70">
        <v>1651.1812589799993</v>
      </c>
      <c r="S13" s="31"/>
      <c r="T13" s="70">
        <v>2454.1310950900001</v>
      </c>
      <c r="U13" s="90">
        <v>1731.9803686299997</v>
      </c>
      <c r="V13" s="90">
        <v>1419.0739442900003</v>
      </c>
      <c r="W13" s="90">
        <v>1860.8091933100004</v>
      </c>
      <c r="X13" s="96"/>
      <c r="Y13" s="92">
        <v>0.12695634303619502</v>
      </c>
    </row>
    <row r="14" spans="1:26" ht="15.75">
      <c r="B14" s="64" t="s">
        <v>153</v>
      </c>
      <c r="C14" s="70">
        <v>30.71583116</v>
      </c>
      <c r="D14" s="70">
        <v>66.892992370000002</v>
      </c>
      <c r="E14" s="70">
        <v>101.97519779999999</v>
      </c>
      <c r="F14" s="70">
        <v>136.80231243</v>
      </c>
      <c r="G14" s="31"/>
      <c r="H14" s="70">
        <v>30.85040528</v>
      </c>
      <c r="I14" s="90">
        <v>65.393919750000109</v>
      </c>
      <c r="J14" s="90">
        <v>98.343957270000004</v>
      </c>
      <c r="K14" s="90">
        <v>130.415346959999</v>
      </c>
      <c r="L14" s="96"/>
      <c r="M14" s="92">
        <v>-4.6687554885222651E-2</v>
      </c>
      <c r="N14" s="31"/>
      <c r="O14" s="70">
        <v>30.71583116</v>
      </c>
      <c r="P14" s="70">
        <v>36.177161210000001</v>
      </c>
      <c r="Q14" s="70">
        <v>35.082205429999988</v>
      </c>
      <c r="R14" s="70">
        <v>34.827114630000011</v>
      </c>
      <c r="S14" s="31"/>
      <c r="T14" s="70">
        <v>30.85040528</v>
      </c>
      <c r="U14" s="90">
        <v>34.543514470000105</v>
      </c>
      <c r="V14" s="90">
        <v>32.950037519999896</v>
      </c>
      <c r="W14" s="90">
        <v>32.071389689998995</v>
      </c>
      <c r="X14" s="96"/>
      <c r="Y14" s="92">
        <v>-7.9125846894799609E-2</v>
      </c>
    </row>
    <row r="15" spans="1:26" ht="15.75">
      <c r="B15" s="78"/>
      <c r="C15" s="38"/>
      <c r="D15" s="38"/>
      <c r="E15" s="38"/>
      <c r="F15" s="38"/>
      <c r="G15" s="31"/>
      <c r="H15" s="38"/>
      <c r="I15" s="207"/>
      <c r="J15" s="207"/>
      <c r="K15" s="207"/>
      <c r="L15" s="96"/>
      <c r="M15" s="99"/>
      <c r="N15" s="31"/>
      <c r="O15" s="38"/>
      <c r="P15" s="38"/>
      <c r="Q15" s="38"/>
      <c r="R15" s="38"/>
      <c r="S15" s="31"/>
      <c r="T15" s="38"/>
      <c r="U15" s="207"/>
      <c r="V15" s="207"/>
      <c r="W15" s="207"/>
      <c r="X15" s="96"/>
      <c r="Y15" s="99"/>
    </row>
    <row r="16" spans="1:26" ht="15.75">
      <c r="B16" s="68" t="s">
        <v>8</v>
      </c>
      <c r="C16" s="82">
        <v>837.99604633857996</v>
      </c>
      <c r="D16" s="82">
        <v>1612.0201068121701</v>
      </c>
      <c r="E16" s="82">
        <v>2373.9570162027198</v>
      </c>
      <c r="F16" s="82">
        <v>3085.3583415450903</v>
      </c>
      <c r="G16" s="76"/>
      <c r="H16" s="82">
        <v>729.01007247344694</v>
      </c>
      <c r="I16" s="206">
        <v>1595.55080821817</v>
      </c>
      <c r="J16" s="206">
        <v>2534.0281090499602</v>
      </c>
      <c r="K16" s="206">
        <v>3340.0827808614699</v>
      </c>
      <c r="L16" s="97"/>
      <c r="M16" s="98">
        <v>8.2559110196846169E-2</v>
      </c>
      <c r="N16" s="31"/>
      <c r="O16" s="82">
        <v>837.99604633857996</v>
      </c>
      <c r="P16" s="82">
        <v>774.02406047359011</v>
      </c>
      <c r="Q16" s="82">
        <v>761.93690939054977</v>
      </c>
      <c r="R16" s="82">
        <v>711.40132534237046</v>
      </c>
      <c r="S16" s="76"/>
      <c r="T16" s="82">
        <v>729.01007247344694</v>
      </c>
      <c r="U16" s="206">
        <v>866.54073574472307</v>
      </c>
      <c r="V16" s="206">
        <v>938.47730083179022</v>
      </c>
      <c r="W16" s="206">
        <v>806.05467181150971</v>
      </c>
      <c r="X16" s="97"/>
      <c r="Y16" s="98">
        <v>0.13305196813287659</v>
      </c>
    </row>
    <row r="17" spans="2:25" ht="15.75">
      <c r="B17" s="80"/>
      <c r="C17" s="38"/>
      <c r="D17" s="38"/>
      <c r="E17" s="38"/>
      <c r="F17" s="38"/>
      <c r="G17" s="31"/>
      <c r="H17" s="38"/>
      <c r="I17" s="207"/>
      <c r="J17" s="207"/>
      <c r="K17" s="207"/>
      <c r="L17" s="96"/>
      <c r="M17" s="99"/>
      <c r="N17" s="31"/>
      <c r="O17" s="38"/>
      <c r="P17" s="38"/>
      <c r="Q17" s="38"/>
      <c r="R17" s="38"/>
      <c r="S17" s="31"/>
      <c r="T17" s="38"/>
      <c r="U17" s="207"/>
      <c r="V17" s="207"/>
      <c r="W17" s="207"/>
      <c r="X17" s="96"/>
      <c r="Y17" s="99"/>
    </row>
    <row r="18" spans="2:25" ht="15.75">
      <c r="B18" s="68" t="s">
        <v>9</v>
      </c>
      <c r="C18" s="82">
        <v>484.21499051384598</v>
      </c>
      <c r="D18" s="82">
        <v>886.56708100168203</v>
      </c>
      <c r="E18" s="82">
        <v>1205.2094118744701</v>
      </c>
      <c r="F18" s="82">
        <v>1574.6248139566299</v>
      </c>
      <c r="G18" s="76"/>
      <c r="H18" s="82">
        <v>454.573865331403</v>
      </c>
      <c r="I18" s="206">
        <v>1346.9955298565001</v>
      </c>
      <c r="J18" s="206">
        <v>1741.13111401476</v>
      </c>
      <c r="K18" s="206">
        <v>2187.6590222895898</v>
      </c>
      <c r="L18" s="97"/>
      <c r="M18" s="98">
        <v>0.3893208102014864</v>
      </c>
      <c r="N18" s="31"/>
      <c r="O18" s="82">
        <v>484.21499051384598</v>
      </c>
      <c r="P18" s="82">
        <v>402.35209048783605</v>
      </c>
      <c r="Q18" s="82">
        <v>318.64233087278808</v>
      </c>
      <c r="R18" s="82">
        <v>369.41540208215974</v>
      </c>
      <c r="S18" s="76"/>
      <c r="T18" s="82">
        <v>454.573865331403</v>
      </c>
      <c r="U18" s="206">
        <v>892.42166452509707</v>
      </c>
      <c r="V18" s="206">
        <v>394.13558415825992</v>
      </c>
      <c r="W18" s="206">
        <v>446.52790827482977</v>
      </c>
      <c r="X18" s="97"/>
      <c r="Y18" s="98">
        <v>0.20874199006872982</v>
      </c>
    </row>
    <row r="19" spans="2:25" ht="15.75">
      <c r="B19" s="64" t="s">
        <v>163</v>
      </c>
      <c r="C19" s="70">
        <v>258.39766766509803</v>
      </c>
      <c r="D19" s="70">
        <v>449.85544365999499</v>
      </c>
      <c r="E19" s="70">
        <v>601.47273460456404</v>
      </c>
      <c r="F19" s="70">
        <v>771.21516256880795</v>
      </c>
      <c r="G19" s="31"/>
      <c r="H19" s="70">
        <v>254.78560488895999</v>
      </c>
      <c r="I19" s="90">
        <v>932.66090750216904</v>
      </c>
      <c r="J19" s="90">
        <v>1118.8545009167299</v>
      </c>
      <c r="K19" s="90">
        <v>1317.9296011767101</v>
      </c>
      <c r="L19" s="96"/>
      <c r="M19" s="92">
        <v>0.70890001278874515</v>
      </c>
      <c r="N19" s="31"/>
      <c r="O19" s="70">
        <v>258.39766766509803</v>
      </c>
      <c r="P19" s="70">
        <v>191.45777599489696</v>
      </c>
      <c r="Q19" s="70">
        <v>151.61729094456905</v>
      </c>
      <c r="R19" s="70">
        <v>169.74242796424392</v>
      </c>
      <c r="S19" s="31"/>
      <c r="T19" s="70">
        <v>254.78560488895999</v>
      </c>
      <c r="U19" s="90">
        <v>677.87530261320899</v>
      </c>
      <c r="V19" s="90">
        <v>186.19359341456084</v>
      </c>
      <c r="W19" s="90">
        <v>199.07510025998022</v>
      </c>
      <c r="X19" s="96"/>
      <c r="Y19" s="92">
        <v>0.17280695608946517</v>
      </c>
    </row>
    <row r="20" spans="2:25" ht="15.75">
      <c r="B20" s="64" t="s">
        <v>164</v>
      </c>
      <c r="C20" s="70">
        <v>58.482390154339804</v>
      </c>
      <c r="D20" s="70">
        <v>123.561382445212</v>
      </c>
      <c r="E20" s="70">
        <v>154.875976095189</v>
      </c>
      <c r="F20" s="70">
        <v>212.24168756970698</v>
      </c>
      <c r="G20" s="31"/>
      <c r="H20" s="70">
        <v>49.766994057628203</v>
      </c>
      <c r="I20" s="90">
        <v>104.489018357494</v>
      </c>
      <c r="J20" s="90">
        <v>158.142892203087</v>
      </c>
      <c r="K20" s="90">
        <v>223.71073566373602</v>
      </c>
      <c r="L20" s="96"/>
      <c r="M20" s="92">
        <v>5.4037678579342385E-2</v>
      </c>
      <c r="N20" s="31"/>
      <c r="O20" s="70">
        <v>58.482390154339804</v>
      </c>
      <c r="P20" s="70">
        <v>65.078992290872208</v>
      </c>
      <c r="Q20" s="70">
        <v>31.314593649976999</v>
      </c>
      <c r="R20" s="70">
        <v>57.36571147451798</v>
      </c>
      <c r="S20" s="31"/>
      <c r="T20" s="70">
        <v>49.766994057628203</v>
      </c>
      <c r="U20" s="90">
        <v>54.722024299865801</v>
      </c>
      <c r="V20" s="90">
        <v>53.653873845592997</v>
      </c>
      <c r="W20" s="90">
        <v>65.567843460649016</v>
      </c>
      <c r="X20" s="96"/>
      <c r="Y20" s="92">
        <v>0.14297969597700269</v>
      </c>
    </row>
    <row r="21" spans="2:25" ht="15.75">
      <c r="B21" s="64" t="s">
        <v>165</v>
      </c>
      <c r="C21" s="70">
        <v>94.109148009227397</v>
      </c>
      <c r="D21" s="70">
        <v>174.569152817603</v>
      </c>
      <c r="E21" s="70">
        <v>246.580584464753</v>
      </c>
      <c r="F21" s="70">
        <v>324.79495970878401</v>
      </c>
      <c r="G21" s="31"/>
      <c r="H21" s="70">
        <v>77.338475338047701</v>
      </c>
      <c r="I21" s="90">
        <v>158.97023995871601</v>
      </c>
      <c r="J21" s="90">
        <v>238.325998138382</v>
      </c>
      <c r="K21" s="90">
        <v>343.40187434937701</v>
      </c>
      <c r="L21" s="96"/>
      <c r="M21" s="92">
        <v>5.7288187776301208E-2</v>
      </c>
      <c r="N21" s="31"/>
      <c r="O21" s="70">
        <v>94.109148009227397</v>
      </c>
      <c r="P21" s="70">
        <v>80.460004808375601</v>
      </c>
      <c r="Q21" s="70">
        <v>72.011431647150005</v>
      </c>
      <c r="R21" s="70">
        <v>78.214375244031004</v>
      </c>
      <c r="S21" s="31"/>
      <c r="T21" s="70">
        <v>77.338475338047701</v>
      </c>
      <c r="U21" s="90">
        <v>81.631764620668307</v>
      </c>
      <c r="V21" s="90">
        <v>79.355758179665997</v>
      </c>
      <c r="W21" s="90">
        <v>105.07587621099501</v>
      </c>
      <c r="X21" s="96"/>
      <c r="Y21" s="92">
        <v>0.34343432243951805</v>
      </c>
    </row>
    <row r="22" spans="2:25" ht="15.75">
      <c r="B22" s="64" t="s">
        <v>154</v>
      </c>
      <c r="C22" s="70">
        <v>26.866127546100401</v>
      </c>
      <c r="D22" s="70">
        <v>41.830029302312703</v>
      </c>
      <c r="E22" s="70">
        <v>58.445796783082201</v>
      </c>
      <c r="F22" s="70">
        <v>72.747013130275093</v>
      </c>
      <c r="G22" s="31"/>
      <c r="H22" s="70">
        <v>24.717102323999601</v>
      </c>
      <c r="I22" s="90">
        <v>40.710035839485599</v>
      </c>
      <c r="J22" s="90">
        <v>60.586863453050199</v>
      </c>
      <c r="K22" s="90">
        <v>79.316015145977104</v>
      </c>
      <c r="L22" s="96"/>
      <c r="M22" s="92">
        <v>9.0299267736783442E-2</v>
      </c>
      <c r="N22" s="31"/>
      <c r="O22" s="70">
        <v>26.866127546100401</v>
      </c>
      <c r="P22" s="70">
        <v>14.963901756212302</v>
      </c>
      <c r="Q22" s="70">
        <v>16.615767480769499</v>
      </c>
      <c r="R22" s="70">
        <v>14.301216347192891</v>
      </c>
      <c r="S22" s="31"/>
      <c r="T22" s="70">
        <v>24.717102323999601</v>
      </c>
      <c r="U22" s="90">
        <v>15.992933515485998</v>
      </c>
      <c r="V22" s="90">
        <v>19.8768276135646</v>
      </c>
      <c r="W22" s="90">
        <v>18.729151692926905</v>
      </c>
      <c r="X22" s="96"/>
      <c r="Y22" s="92">
        <v>0.30961949237297909</v>
      </c>
    </row>
    <row r="23" spans="2:25" ht="15.75">
      <c r="B23" s="101" t="s">
        <v>205</v>
      </c>
      <c r="C23" s="90">
        <v>20.3081892126696</v>
      </c>
      <c r="D23" s="90">
        <v>39.120327628501698</v>
      </c>
      <c r="E23" s="90">
        <v>59.258974182672098</v>
      </c>
      <c r="F23" s="90">
        <v>77.817019696315612</v>
      </c>
      <c r="G23" s="96"/>
      <c r="H23" s="90">
        <v>18.6035222909479</v>
      </c>
      <c r="I23" s="90">
        <v>38.508929114326698</v>
      </c>
      <c r="J23" s="90">
        <v>60.947477715410599</v>
      </c>
      <c r="K23" s="90">
        <v>80.654588406362905</v>
      </c>
      <c r="L23" s="96"/>
      <c r="M23" s="92">
        <v>3.6464628446592165E-2</v>
      </c>
      <c r="N23" s="96"/>
      <c r="O23" s="90">
        <v>20.3081892126696</v>
      </c>
      <c r="P23" s="90">
        <v>18.812138415832099</v>
      </c>
      <c r="Q23" s="90">
        <v>20.1386465541704</v>
      </c>
      <c r="R23" s="90">
        <v>18.558045513643513</v>
      </c>
      <c r="S23" s="96"/>
      <c r="T23" s="90">
        <v>18.6035222909479</v>
      </c>
      <c r="U23" s="90">
        <v>19.905406823378797</v>
      </c>
      <c r="V23" s="90">
        <v>22.438548601083902</v>
      </c>
      <c r="W23" s="90">
        <v>19.707110690952305</v>
      </c>
      <c r="X23" s="96"/>
      <c r="Y23" s="92">
        <v>6.1917359587464187E-2</v>
      </c>
    </row>
    <row r="24" spans="2:25" ht="15.75">
      <c r="B24" s="80"/>
      <c r="C24" s="38"/>
      <c r="D24" s="38"/>
      <c r="E24" s="38"/>
      <c r="F24" s="38"/>
      <c r="G24" s="31"/>
      <c r="H24" s="38"/>
      <c r="I24" s="207"/>
      <c r="J24" s="207"/>
      <c r="K24" s="207"/>
      <c r="L24" s="96"/>
      <c r="M24" s="99"/>
      <c r="N24" s="31"/>
      <c r="O24" s="38"/>
      <c r="P24" s="38"/>
      <c r="Q24" s="38"/>
      <c r="R24" s="38"/>
      <c r="S24" s="31"/>
      <c r="T24" s="38"/>
      <c r="U24" s="207"/>
      <c r="V24" s="207"/>
      <c r="W24" s="207"/>
      <c r="X24" s="96"/>
      <c r="Y24" s="99"/>
    </row>
    <row r="25" spans="2:25" ht="15.75">
      <c r="B25" s="68" t="s">
        <v>10</v>
      </c>
      <c r="C25" s="82">
        <v>371.12094665900702</v>
      </c>
      <c r="D25" s="82">
        <v>726.78000741709695</v>
      </c>
      <c r="E25" s="82">
        <v>1088.0629279101199</v>
      </c>
      <c r="F25" s="82">
        <v>1450.49363775763</v>
      </c>
      <c r="G25" s="76"/>
      <c r="H25" s="82">
        <v>385.513089692427</v>
      </c>
      <c r="I25" s="206">
        <v>756.00872341946399</v>
      </c>
      <c r="J25" s="206">
        <v>1161.5703948519499</v>
      </c>
      <c r="K25" s="206">
        <v>1617.7554233272199</v>
      </c>
      <c r="L25" s="97"/>
      <c r="M25" s="98">
        <v>0.11531369818909776</v>
      </c>
      <c r="N25" s="31"/>
      <c r="O25" s="82">
        <v>371.12094665900702</v>
      </c>
      <c r="P25" s="82">
        <v>355.65906075808994</v>
      </c>
      <c r="Q25" s="82">
        <v>361.28292049302297</v>
      </c>
      <c r="R25" s="82">
        <v>362.43070984751012</v>
      </c>
      <c r="S25" s="76"/>
      <c r="T25" s="82">
        <v>385.513089692427</v>
      </c>
      <c r="U25" s="206">
        <v>370.49563372703699</v>
      </c>
      <c r="V25" s="206">
        <v>405.56167143248592</v>
      </c>
      <c r="W25" s="206">
        <v>456.18502847526997</v>
      </c>
      <c r="X25" s="97"/>
      <c r="Y25" s="98">
        <v>0.25868204895552654</v>
      </c>
    </row>
    <row r="26" spans="2:25" ht="15.75">
      <c r="B26" s="64" t="s">
        <v>155</v>
      </c>
      <c r="C26" s="70">
        <v>86.944789995699807</v>
      </c>
      <c r="D26" s="70">
        <v>149.576840732221</v>
      </c>
      <c r="E26" s="70">
        <v>230.69871587550099</v>
      </c>
      <c r="F26" s="70">
        <v>293.01479667105599</v>
      </c>
      <c r="G26" s="31"/>
      <c r="H26" s="70">
        <v>102.543698852402</v>
      </c>
      <c r="I26" s="90">
        <v>183.94547999669899</v>
      </c>
      <c r="J26" s="90">
        <v>283.89455413009597</v>
      </c>
      <c r="K26" s="90">
        <v>364.65774306562901</v>
      </c>
      <c r="L26" s="96"/>
      <c r="M26" s="92">
        <v>0.24450282787254857</v>
      </c>
      <c r="N26" s="31"/>
      <c r="O26" s="70">
        <v>86.944789995699807</v>
      </c>
      <c r="P26" s="70">
        <v>62.632050736521194</v>
      </c>
      <c r="Q26" s="70">
        <v>81.121875143279993</v>
      </c>
      <c r="R26" s="70">
        <v>62.316080795554996</v>
      </c>
      <c r="S26" s="31"/>
      <c r="T26" s="70">
        <v>102.543698852402</v>
      </c>
      <c r="U26" s="90">
        <v>81.40178114429699</v>
      </c>
      <c r="V26" s="90">
        <v>99.949074133396977</v>
      </c>
      <c r="W26" s="90">
        <v>80.763188935533037</v>
      </c>
      <c r="X26" s="96"/>
      <c r="Y26" s="92">
        <v>0.29602484470258716</v>
      </c>
    </row>
    <row r="27" spans="2:25" ht="15.75">
      <c r="B27" s="64" t="s">
        <v>166</v>
      </c>
      <c r="C27" s="70">
        <v>128.32632797022001</v>
      </c>
      <c r="D27" s="70">
        <v>252.8612244576</v>
      </c>
      <c r="E27" s="70">
        <v>380.53080727024997</v>
      </c>
      <c r="F27" s="70">
        <v>507.30848228347998</v>
      </c>
      <c r="G27" s="31"/>
      <c r="H27" s="70">
        <v>122.13693327748</v>
      </c>
      <c r="I27" s="90">
        <v>242.63979879614999</v>
      </c>
      <c r="J27" s="90">
        <v>375.12013747145005</v>
      </c>
      <c r="K27" s="90">
        <v>517.07784851425004</v>
      </c>
      <c r="L27" s="96"/>
      <c r="M27" s="92">
        <v>1.9257249921776423E-2</v>
      </c>
      <c r="N27" s="31"/>
      <c r="O27" s="70">
        <v>128.32632797022001</v>
      </c>
      <c r="P27" s="70">
        <v>124.53489648738</v>
      </c>
      <c r="Q27" s="70">
        <v>127.66958281264996</v>
      </c>
      <c r="R27" s="70">
        <v>126.77767501323001</v>
      </c>
      <c r="S27" s="31"/>
      <c r="T27" s="70">
        <v>122.13693327748</v>
      </c>
      <c r="U27" s="90">
        <v>120.50286551866999</v>
      </c>
      <c r="V27" s="90">
        <v>132.48033867530006</v>
      </c>
      <c r="W27" s="90">
        <v>141.95771104279999</v>
      </c>
      <c r="X27" s="96"/>
      <c r="Y27" s="92">
        <v>0.11973745399563329</v>
      </c>
    </row>
    <row r="28" spans="2:25" ht="15.75">
      <c r="B28" s="64" t="s">
        <v>156</v>
      </c>
      <c r="C28" s="70">
        <v>45.474796959179997</v>
      </c>
      <c r="D28" s="70">
        <v>78.947596739999994</v>
      </c>
      <c r="E28" s="70">
        <v>106.78950398560301</v>
      </c>
      <c r="F28" s="70">
        <v>140.812678651288</v>
      </c>
      <c r="G28" s="31"/>
      <c r="H28" s="70">
        <v>47.530164483213703</v>
      </c>
      <c r="I28" s="90">
        <v>88.508847933423013</v>
      </c>
      <c r="J28" s="90">
        <v>131.026948758217</v>
      </c>
      <c r="K28" s="90">
        <v>183.75666786564798</v>
      </c>
      <c r="L28" s="96"/>
      <c r="M28" s="92">
        <v>0.30497246146923707</v>
      </c>
      <c r="N28" s="31"/>
      <c r="O28" s="70">
        <v>45.474796959179997</v>
      </c>
      <c r="P28" s="70">
        <v>33.472799780819997</v>
      </c>
      <c r="Q28" s="70">
        <v>27.841907245603011</v>
      </c>
      <c r="R28" s="70">
        <v>34.023174665684991</v>
      </c>
      <c r="S28" s="31"/>
      <c r="T28" s="70">
        <v>47.530164483213703</v>
      </c>
      <c r="U28" s="90">
        <v>40.97868345020931</v>
      </c>
      <c r="V28" s="90">
        <v>42.51810082479399</v>
      </c>
      <c r="W28" s="90">
        <v>52.729719107430981</v>
      </c>
      <c r="X28" s="96"/>
      <c r="Y28" s="92">
        <v>0.54981772352398939</v>
      </c>
    </row>
    <row r="29" spans="2:25" ht="15.75">
      <c r="B29" s="64" t="s">
        <v>157</v>
      </c>
      <c r="C29" s="70">
        <v>47.772130542701404</v>
      </c>
      <c r="D29" s="70">
        <v>137.15871592463</v>
      </c>
      <c r="E29" s="70">
        <v>215.89755289077399</v>
      </c>
      <c r="F29" s="70">
        <v>311.59196510863501</v>
      </c>
      <c r="G29" s="31"/>
      <c r="H29" s="70">
        <v>62.794139339308501</v>
      </c>
      <c r="I29" s="90">
        <v>139.79370451147099</v>
      </c>
      <c r="J29" s="90">
        <v>219.37735590004797</v>
      </c>
      <c r="K29" s="90">
        <v>338.91889514463696</v>
      </c>
      <c r="L29" s="96"/>
      <c r="M29" s="92">
        <v>8.7701009961776627E-2</v>
      </c>
      <c r="N29" s="31"/>
      <c r="O29" s="70">
        <v>47.772130542701404</v>
      </c>
      <c r="P29" s="70">
        <v>89.386585381928597</v>
      </c>
      <c r="Q29" s="70">
        <v>78.738836966143992</v>
      </c>
      <c r="R29" s="70">
        <v>95.694412217861014</v>
      </c>
      <c r="S29" s="31"/>
      <c r="T29" s="70">
        <v>62.794139339308501</v>
      </c>
      <c r="U29" s="90">
        <v>76.999565172162491</v>
      </c>
      <c r="V29" s="90">
        <v>79.583651388576982</v>
      </c>
      <c r="W29" s="90">
        <v>119.54153924458899</v>
      </c>
      <c r="X29" s="96"/>
      <c r="Y29" s="92">
        <v>0.24920083079079716</v>
      </c>
    </row>
    <row r="30" spans="2:25" ht="15.75">
      <c r="B30" s="101" t="s">
        <v>206</v>
      </c>
      <c r="C30" s="90">
        <v>31.720417607790001</v>
      </c>
      <c r="D30" s="90">
        <v>49.468503443383597</v>
      </c>
      <c r="E30" s="90">
        <v>71.582107033845787</v>
      </c>
      <c r="F30" s="90">
        <v>91.426638218531991</v>
      </c>
      <c r="G30" s="96"/>
      <c r="H30" s="90">
        <v>23.684071219388102</v>
      </c>
      <c r="I30" s="90">
        <v>47.754831723605299</v>
      </c>
      <c r="J30" s="90">
        <v>71.186344990430598</v>
      </c>
      <c r="K30" s="90">
        <v>94.1635660139506</v>
      </c>
      <c r="L30" s="96"/>
      <c r="M30" s="92">
        <v>2.9935780739052037E-2</v>
      </c>
      <c r="N30" s="96"/>
      <c r="O30" s="90">
        <v>31.720417607790001</v>
      </c>
      <c r="P30" s="90">
        <v>17.748085835593596</v>
      </c>
      <c r="Q30" s="90">
        <v>22.113603590462191</v>
      </c>
      <c r="R30" s="90">
        <v>19.844531184686204</v>
      </c>
      <c r="S30" s="96"/>
      <c r="T30" s="90">
        <v>23.684071219388102</v>
      </c>
      <c r="U30" s="90">
        <v>24.070760504217198</v>
      </c>
      <c r="V30" s="90">
        <v>23.431513266825299</v>
      </c>
      <c r="W30" s="90">
        <v>22.977221023520002</v>
      </c>
      <c r="X30" s="96"/>
      <c r="Y30" s="92">
        <v>0.15786161989310479</v>
      </c>
    </row>
    <row r="31" spans="2:25" ht="15.75">
      <c r="B31" s="101" t="s">
        <v>207</v>
      </c>
      <c r="C31" s="90">
        <v>16.018487351239902</v>
      </c>
      <c r="D31" s="90">
        <v>30.4136373658861</v>
      </c>
      <c r="E31" s="90">
        <v>43.296827217012705</v>
      </c>
      <c r="F31" s="90">
        <v>59.973184261753602</v>
      </c>
      <c r="G31" s="96"/>
      <c r="H31" s="90">
        <v>15.061847476510099</v>
      </c>
      <c r="I31" s="90">
        <v>29.129383058726397</v>
      </c>
      <c r="J31" s="90">
        <v>42.676040776941804</v>
      </c>
      <c r="K31" s="90">
        <v>62.7431050407695</v>
      </c>
      <c r="L31" s="96"/>
      <c r="M31" s="92">
        <v>4.6185988173089977E-2</v>
      </c>
      <c r="N31" s="96"/>
      <c r="O31" s="90">
        <v>16.018487351239902</v>
      </c>
      <c r="P31" s="90">
        <v>14.395150014646198</v>
      </c>
      <c r="Q31" s="90">
        <v>12.883189851126605</v>
      </c>
      <c r="R31" s="90">
        <v>16.676357044740897</v>
      </c>
      <c r="S31" s="96"/>
      <c r="T31" s="90">
        <v>15.061847476510099</v>
      </c>
      <c r="U31" s="90">
        <v>14.067535582216298</v>
      </c>
      <c r="V31" s="90">
        <v>13.546657718215407</v>
      </c>
      <c r="W31" s="90">
        <v>20.067064263827696</v>
      </c>
      <c r="X31" s="96"/>
      <c r="Y31" s="92">
        <v>0.2033242158338234</v>
      </c>
    </row>
    <row r="32" spans="2:25" ht="15.75">
      <c r="B32" s="78"/>
      <c r="C32" s="38"/>
      <c r="D32" s="38"/>
      <c r="E32" s="38"/>
      <c r="F32" s="38"/>
      <c r="G32" s="31"/>
      <c r="H32" s="38"/>
      <c r="I32" s="207"/>
      <c r="J32" s="207"/>
      <c r="K32" s="207"/>
      <c r="L32" s="96"/>
      <c r="M32" s="99"/>
      <c r="N32" s="31"/>
      <c r="O32" s="38"/>
      <c r="P32" s="38"/>
      <c r="Q32" s="38"/>
      <c r="R32" s="38"/>
      <c r="S32" s="31"/>
      <c r="T32" s="38"/>
      <c r="U32" s="207"/>
      <c r="V32" s="207"/>
      <c r="W32" s="207"/>
      <c r="X32" s="96"/>
      <c r="Y32" s="99"/>
    </row>
    <row r="33" spans="2:25" ht="15.75">
      <c r="B33" s="68" t="s">
        <v>7</v>
      </c>
      <c r="C33" s="82">
        <v>510.49916611448305</v>
      </c>
      <c r="D33" s="82">
        <v>1115.8434387948698</v>
      </c>
      <c r="E33" s="82">
        <v>1643.67724605118</v>
      </c>
      <c r="F33" s="82">
        <v>2097.8663591249701</v>
      </c>
      <c r="G33" s="76"/>
      <c r="H33" s="82">
        <v>454.74872527300101</v>
      </c>
      <c r="I33" s="206">
        <v>1025.32050022214</v>
      </c>
      <c r="J33" s="206">
        <v>1542.49939606763</v>
      </c>
      <c r="K33" s="206">
        <v>2073.09542955085</v>
      </c>
      <c r="L33" s="97"/>
      <c r="M33" s="98">
        <v>-1.1807677579830308E-2</v>
      </c>
      <c r="N33" s="31"/>
      <c r="O33" s="82">
        <v>510.49916611448305</v>
      </c>
      <c r="P33" s="82">
        <v>605.34427268038678</v>
      </c>
      <c r="Q33" s="82">
        <v>527.83380725631014</v>
      </c>
      <c r="R33" s="82">
        <v>454.18911307379017</v>
      </c>
      <c r="S33" s="76"/>
      <c r="T33" s="82">
        <v>454.74872527300101</v>
      </c>
      <c r="U33" s="206">
        <v>570.57177494913901</v>
      </c>
      <c r="V33" s="206">
        <v>517.17889584548993</v>
      </c>
      <c r="W33" s="206">
        <v>530.59603348322003</v>
      </c>
      <c r="X33" s="97"/>
      <c r="Y33" s="98">
        <v>0.16822710674929003</v>
      </c>
    </row>
    <row r="34" spans="2:25" ht="15.75">
      <c r="B34" s="64" t="s">
        <v>167</v>
      </c>
      <c r="C34" s="70">
        <v>448.80305301699002</v>
      </c>
      <c r="D34" s="70">
        <v>896.61506357303995</v>
      </c>
      <c r="E34" s="70">
        <v>1349.1021799269299</v>
      </c>
      <c r="F34" s="70">
        <v>1743.2792373579</v>
      </c>
      <c r="G34" s="31"/>
      <c r="H34" s="70">
        <v>396.30811948559898</v>
      </c>
      <c r="I34" s="90">
        <v>829.32052557879899</v>
      </c>
      <c r="J34" s="90">
        <v>1270.7788274653501</v>
      </c>
      <c r="K34" s="90">
        <v>1737.99335246804</v>
      </c>
      <c r="L34" s="96"/>
      <c r="M34" s="92">
        <v>-3.0321504303987561E-3</v>
      </c>
      <c r="N34" s="31"/>
      <c r="O34" s="70">
        <v>448.80305301699002</v>
      </c>
      <c r="P34" s="70">
        <v>447.81201055604993</v>
      </c>
      <c r="Q34" s="70">
        <v>452.48711635388997</v>
      </c>
      <c r="R34" s="70">
        <v>394.17705743097008</v>
      </c>
      <c r="S34" s="31"/>
      <c r="T34" s="70">
        <v>396.30811948559898</v>
      </c>
      <c r="U34" s="90">
        <v>433.01240609320001</v>
      </c>
      <c r="V34" s="90">
        <v>441.45830188655111</v>
      </c>
      <c r="W34" s="90">
        <v>467.21452500268992</v>
      </c>
      <c r="X34" s="96"/>
      <c r="Y34" s="92">
        <v>0.18529101629541306</v>
      </c>
    </row>
    <row r="35" spans="2:25" ht="15.75">
      <c r="B35" s="64" t="s">
        <v>158</v>
      </c>
      <c r="C35" s="70">
        <v>61.696113097492997</v>
      </c>
      <c r="D35" s="70">
        <v>219.22837522183198</v>
      </c>
      <c r="E35" s="70">
        <v>294.57506612425198</v>
      </c>
      <c r="F35" s="70">
        <v>354.587121767067</v>
      </c>
      <c r="G35" s="31"/>
      <c r="H35" s="70">
        <v>58.440605787402198</v>
      </c>
      <c r="I35" s="90">
        <v>195.99997464334601</v>
      </c>
      <c r="J35" s="90">
        <v>271.72056860227701</v>
      </c>
      <c r="K35" s="90">
        <v>335.10207708281501</v>
      </c>
      <c r="L35" s="96"/>
      <c r="M35" s="92">
        <v>-5.4951360295177255E-2</v>
      </c>
      <c r="N35" s="31"/>
      <c r="O35" s="70">
        <v>61.696113097492997</v>
      </c>
      <c r="P35" s="70">
        <v>157.53226212433898</v>
      </c>
      <c r="Q35" s="70">
        <v>75.346690902419994</v>
      </c>
      <c r="R35" s="70">
        <v>60.012055642815028</v>
      </c>
      <c r="S35" s="31"/>
      <c r="T35" s="70">
        <v>58.440605787402198</v>
      </c>
      <c r="U35" s="90">
        <v>137.5593688559438</v>
      </c>
      <c r="V35" s="90">
        <v>75.720593958931005</v>
      </c>
      <c r="W35" s="90">
        <v>63.381508480538002</v>
      </c>
      <c r="X35" s="96"/>
      <c r="Y35" s="92">
        <v>5.6146265973250058E-2</v>
      </c>
    </row>
    <row r="36" spans="2:25" ht="15.75">
      <c r="B36" s="78"/>
      <c r="C36" s="38"/>
      <c r="D36" s="38"/>
      <c r="E36" s="38"/>
      <c r="F36" s="38"/>
      <c r="G36" s="31"/>
      <c r="H36" s="38"/>
      <c r="I36" s="207"/>
      <c r="J36" s="207"/>
      <c r="K36" s="207"/>
      <c r="L36" s="96"/>
      <c r="M36" s="99"/>
      <c r="N36" s="31"/>
      <c r="O36" s="38"/>
      <c r="P36" s="38"/>
      <c r="Q36" s="38"/>
      <c r="R36" s="38"/>
      <c r="S36" s="31"/>
      <c r="T36" s="38"/>
      <c r="U36" s="207"/>
      <c r="V36" s="207"/>
      <c r="W36" s="207"/>
      <c r="X36" s="96"/>
      <c r="Y36" s="99"/>
    </row>
    <row r="37" spans="2:25" ht="15.75">
      <c r="B37" s="68" t="s">
        <v>151</v>
      </c>
      <c r="C37" s="82">
        <v>473.21807476265798</v>
      </c>
      <c r="D37" s="82">
        <v>775.79344969064994</v>
      </c>
      <c r="E37" s="82">
        <v>1123.1513237844501</v>
      </c>
      <c r="F37" s="82">
        <v>1483.43749852106</v>
      </c>
      <c r="G37" s="76"/>
      <c r="H37" s="82">
        <v>430.65501704100103</v>
      </c>
      <c r="I37" s="206">
        <v>737.67789622532405</v>
      </c>
      <c r="J37" s="206">
        <v>1028.64640800135</v>
      </c>
      <c r="K37" s="206">
        <v>1360.8456495821101</v>
      </c>
      <c r="L37" s="97"/>
      <c r="M37" s="98">
        <v>-8.2640386980354766E-2</v>
      </c>
      <c r="N37" s="31"/>
      <c r="O37" s="82">
        <v>473.21807476265798</v>
      </c>
      <c r="P37" s="82">
        <v>302.57537492799196</v>
      </c>
      <c r="Q37" s="82">
        <v>347.35787409380021</v>
      </c>
      <c r="R37" s="82">
        <v>360.28617473660984</v>
      </c>
      <c r="S37" s="76"/>
      <c r="T37" s="82">
        <v>430.65501704100103</v>
      </c>
      <c r="U37" s="206">
        <v>307.02287918432302</v>
      </c>
      <c r="V37" s="206">
        <v>290.96851177602593</v>
      </c>
      <c r="W37" s="206">
        <v>332.19924158076014</v>
      </c>
      <c r="X37" s="97"/>
      <c r="Y37" s="98">
        <v>-7.7957288192872995E-2</v>
      </c>
    </row>
    <row r="38" spans="2:25" ht="15.75">
      <c r="B38" s="64" t="s">
        <v>168</v>
      </c>
      <c r="C38" s="70">
        <v>103.503725232489</v>
      </c>
      <c r="D38" s="70">
        <v>181.934720244256</v>
      </c>
      <c r="E38" s="70">
        <v>249.128421079117</v>
      </c>
      <c r="F38" s="70">
        <v>325.44171591102798</v>
      </c>
      <c r="G38" s="31"/>
      <c r="H38" s="70">
        <v>80.105044264426709</v>
      </c>
      <c r="I38" s="90">
        <v>153.29319778768499</v>
      </c>
      <c r="J38" s="90">
        <v>227.98699232002699</v>
      </c>
      <c r="K38" s="90">
        <v>304.12945260067301</v>
      </c>
      <c r="L38" s="96"/>
      <c r="M38" s="92">
        <v>-6.5487189467073437E-2</v>
      </c>
      <c r="N38" s="31"/>
      <c r="O38" s="70">
        <v>103.503725232489</v>
      </c>
      <c r="P38" s="70">
        <v>78.430995011766996</v>
      </c>
      <c r="Q38" s="70">
        <v>67.193700834861005</v>
      </c>
      <c r="R38" s="70">
        <v>76.31329483191098</v>
      </c>
      <c r="S38" s="31"/>
      <c r="T38" s="70">
        <v>80.105044264426709</v>
      </c>
      <c r="U38" s="90">
        <v>73.188153523258279</v>
      </c>
      <c r="V38" s="90">
        <v>74.693794532341997</v>
      </c>
      <c r="W38" s="90">
        <v>76.14246028064602</v>
      </c>
      <c r="X38" s="96"/>
      <c r="Y38" s="92">
        <v>-2.2385948823366005E-3</v>
      </c>
    </row>
    <row r="39" spans="2:25" ht="15.75">
      <c r="B39" s="64" t="s">
        <v>169</v>
      </c>
      <c r="C39" s="70">
        <v>98.06928576</v>
      </c>
      <c r="D39" s="70">
        <v>180.65358137999999</v>
      </c>
      <c r="E39" s="70">
        <v>289.52171409000005</v>
      </c>
      <c r="F39" s="70">
        <v>391.99253232000001</v>
      </c>
      <c r="G39" s="31"/>
      <c r="H39" s="70">
        <v>66.026822239999987</v>
      </c>
      <c r="I39" s="90">
        <v>122.56988561</v>
      </c>
      <c r="J39" s="90">
        <v>169.74419140000001</v>
      </c>
      <c r="K39" s="90">
        <v>217.75344263</v>
      </c>
      <c r="L39" s="96"/>
      <c r="M39" s="92">
        <v>-0.44449594143737747</v>
      </c>
      <c r="N39" s="31"/>
      <c r="O39" s="70">
        <v>98.06928576</v>
      </c>
      <c r="P39" s="70">
        <v>82.584295619999992</v>
      </c>
      <c r="Q39" s="70">
        <v>108.86813271000005</v>
      </c>
      <c r="R39" s="70">
        <v>102.47081822999996</v>
      </c>
      <c r="S39" s="31"/>
      <c r="T39" s="70">
        <v>66.026822239999987</v>
      </c>
      <c r="U39" s="90">
        <v>56.543063370000013</v>
      </c>
      <c r="V39" s="90">
        <v>47.174305790000005</v>
      </c>
      <c r="W39" s="90">
        <v>48.00925122999999</v>
      </c>
      <c r="X39" s="96"/>
      <c r="Y39" s="92">
        <v>-0.53148367448143874</v>
      </c>
    </row>
    <row r="40" spans="2:25" ht="15.75">
      <c r="B40" s="64" t="s">
        <v>170</v>
      </c>
      <c r="C40" s="70">
        <v>152.53013057999999</v>
      </c>
      <c r="D40" s="70">
        <v>215.10261645999998</v>
      </c>
      <c r="E40" s="70">
        <v>288.26169890999995</v>
      </c>
      <c r="F40" s="70">
        <v>361.33544020999994</v>
      </c>
      <c r="G40" s="31"/>
      <c r="H40" s="70">
        <v>159.19581135000001</v>
      </c>
      <c r="I40" s="90">
        <v>223.1630821</v>
      </c>
      <c r="J40" s="90">
        <v>297.15090902000003</v>
      </c>
      <c r="K40" s="90">
        <v>372.82355054000004</v>
      </c>
      <c r="L40" s="96"/>
      <c r="M40" s="92">
        <v>3.1793477892241816E-2</v>
      </c>
      <c r="N40" s="31"/>
      <c r="O40" s="70">
        <v>152.53013057999999</v>
      </c>
      <c r="P40" s="70">
        <v>62.572485879999988</v>
      </c>
      <c r="Q40" s="70">
        <v>73.159082449999971</v>
      </c>
      <c r="R40" s="70">
        <v>73.073741299999995</v>
      </c>
      <c r="S40" s="31"/>
      <c r="T40" s="70">
        <v>159.19581135000001</v>
      </c>
      <c r="U40" s="90">
        <v>63.967270749999983</v>
      </c>
      <c r="V40" s="90">
        <v>73.987826920000032</v>
      </c>
      <c r="W40" s="90">
        <v>75.672641520000013</v>
      </c>
      <c r="X40" s="96"/>
      <c r="Y40" s="92">
        <v>3.5565446270643036E-2</v>
      </c>
    </row>
    <row r="41" spans="2:25" ht="15.75">
      <c r="B41" s="64" t="s">
        <v>159</v>
      </c>
      <c r="C41" s="70">
        <v>98.470793540000003</v>
      </c>
      <c r="D41" s="70">
        <v>166.55302306999999</v>
      </c>
      <c r="E41" s="70">
        <v>254.20286279999999</v>
      </c>
      <c r="F41" s="70">
        <v>344.70061618999995</v>
      </c>
      <c r="G41" s="31"/>
      <c r="H41" s="70">
        <v>109.70162367</v>
      </c>
      <c r="I41" s="90">
        <v>209.73843667</v>
      </c>
      <c r="J41" s="90">
        <v>292.53049634000001</v>
      </c>
      <c r="K41" s="90">
        <v>405.24594897000003</v>
      </c>
      <c r="L41" s="96"/>
      <c r="M41" s="92">
        <v>0.17564614026285152</v>
      </c>
      <c r="N41" s="31"/>
      <c r="O41" s="70">
        <v>98.470793540000003</v>
      </c>
      <c r="P41" s="70">
        <v>68.082229529999992</v>
      </c>
      <c r="Q41" s="70">
        <v>87.649839729999997</v>
      </c>
      <c r="R41" s="70">
        <v>90.497753389999957</v>
      </c>
      <c r="S41" s="31"/>
      <c r="T41" s="70">
        <v>109.70162367</v>
      </c>
      <c r="U41" s="90">
        <v>100.036813</v>
      </c>
      <c r="V41" s="90">
        <v>82.792059670000015</v>
      </c>
      <c r="W41" s="90">
        <v>112.71545263000002</v>
      </c>
      <c r="X41" s="96"/>
      <c r="Y41" s="92">
        <v>0.24550553364847535</v>
      </c>
    </row>
    <row r="42" spans="2:25" ht="15.75">
      <c r="B42" s="64" t="s">
        <v>171</v>
      </c>
      <c r="C42" s="70">
        <v>5.8218411644994505</v>
      </c>
      <c r="D42" s="70">
        <v>9.9361363979114792</v>
      </c>
      <c r="E42" s="70">
        <v>14.5073340345111</v>
      </c>
      <c r="F42" s="70">
        <v>25.305910033941799</v>
      </c>
      <c r="G42" s="31"/>
      <c r="H42" s="70">
        <v>5.3626107391296003</v>
      </c>
      <c r="I42" s="90">
        <v>10.1605311094148</v>
      </c>
      <c r="J42" s="90">
        <v>14.6377764881407</v>
      </c>
      <c r="K42" s="90">
        <v>24.8663049012298</v>
      </c>
      <c r="L42" s="96"/>
      <c r="M42" s="92">
        <v>-1.7371638961901595E-2</v>
      </c>
      <c r="N42" s="31"/>
      <c r="O42" s="70">
        <v>5.8218411644994505</v>
      </c>
      <c r="P42" s="70">
        <v>4.1142952334120286</v>
      </c>
      <c r="Q42" s="70">
        <v>4.5711976365996208</v>
      </c>
      <c r="R42" s="70">
        <v>10.7985759994307</v>
      </c>
      <c r="S42" s="31"/>
      <c r="T42" s="70">
        <v>5.3626107391296003</v>
      </c>
      <c r="U42" s="90">
        <v>4.7979203702851994</v>
      </c>
      <c r="V42" s="90">
        <v>4.4772453787259003</v>
      </c>
      <c r="W42" s="90">
        <v>10.2285284130891</v>
      </c>
      <c r="X42" s="96"/>
      <c r="Y42" s="92">
        <v>-5.2789144269730824E-2</v>
      </c>
    </row>
    <row r="43" spans="2:25" ht="15.75">
      <c r="B43" s="83" t="s">
        <v>160</v>
      </c>
      <c r="C43" s="77">
        <v>14.8222984856697</v>
      </c>
      <c r="D43" s="77">
        <v>21.613372138481299</v>
      </c>
      <c r="E43" s="77">
        <v>27.529292870825799</v>
      </c>
      <c r="F43" s="77">
        <v>34.6612838560862</v>
      </c>
      <c r="G43" s="31"/>
      <c r="H43" s="77">
        <v>10.2631047774442</v>
      </c>
      <c r="I43" s="208">
        <v>18.752762948223399</v>
      </c>
      <c r="J43" s="208">
        <v>26.596042433178901</v>
      </c>
      <c r="K43" s="208">
        <v>36.026949940209803</v>
      </c>
      <c r="L43" s="96"/>
      <c r="M43" s="100">
        <v>3.9400331787877642E-2</v>
      </c>
      <c r="N43" s="31"/>
      <c r="O43" s="77">
        <v>14.8222984856697</v>
      </c>
      <c r="P43" s="77">
        <v>6.7910736528115994</v>
      </c>
      <c r="Q43" s="77">
        <v>5.9159207323444996</v>
      </c>
      <c r="R43" s="77">
        <v>7.1319909852604013</v>
      </c>
      <c r="S43" s="31"/>
      <c r="T43" s="77">
        <v>10.2631047774442</v>
      </c>
      <c r="U43" s="208">
        <v>8.4896581707791992</v>
      </c>
      <c r="V43" s="208">
        <v>7.8432794849555023</v>
      </c>
      <c r="W43" s="208">
        <v>9.4309075070309021</v>
      </c>
      <c r="X43" s="96"/>
      <c r="Y43" s="100">
        <v>0.32233867464522087</v>
      </c>
    </row>
    <row r="44" spans="2:25" ht="15.75">
      <c r="B44" s="78"/>
      <c r="C44" s="38"/>
      <c r="D44" s="38"/>
      <c r="E44" s="38"/>
      <c r="F44" s="38"/>
      <c r="G44" s="31"/>
      <c r="H44" s="38"/>
      <c r="I44" s="38"/>
      <c r="J44" s="38"/>
      <c r="K44" s="38"/>
      <c r="L44" s="31"/>
      <c r="M44" s="79"/>
      <c r="N44" s="31"/>
      <c r="O44" s="38"/>
      <c r="P44" s="38"/>
      <c r="Q44" s="38"/>
      <c r="R44" s="38"/>
      <c r="S44" s="31"/>
      <c r="T44" s="38"/>
      <c r="U44" s="38"/>
      <c r="V44" s="38"/>
      <c r="W44" s="38"/>
      <c r="X44" s="31"/>
      <c r="Y44" s="79"/>
    </row>
    <row r="45" spans="2:25">
      <c r="B45" s="39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</row>
    <row r="46" spans="2:25" ht="15.75">
      <c r="C46" s="72" t="s">
        <v>173</v>
      </c>
      <c r="D46" s="73"/>
      <c r="E46" s="73"/>
      <c r="F46" s="74"/>
      <c r="G46" s="75"/>
      <c r="H46" s="73"/>
      <c r="I46" s="73"/>
      <c r="J46" s="73"/>
      <c r="K46" s="73"/>
      <c r="L46" s="73"/>
      <c r="M46" s="74"/>
      <c r="N46" s="30"/>
      <c r="O46" s="72" t="s">
        <v>144</v>
      </c>
      <c r="P46" s="73"/>
      <c r="Q46" s="73"/>
      <c r="R46" s="74"/>
      <c r="S46" s="75"/>
      <c r="T46" s="73"/>
      <c r="U46" s="73"/>
      <c r="V46" s="73"/>
      <c r="W46" s="73"/>
      <c r="X46" s="73"/>
      <c r="Y46" s="74"/>
    </row>
    <row r="47" spans="2:25" ht="39.75" customHeight="1">
      <c r="B47" s="117" t="s">
        <v>172</v>
      </c>
      <c r="C47" s="72">
        <v>2020</v>
      </c>
      <c r="D47" s="73"/>
      <c r="E47" s="73"/>
      <c r="F47" s="74"/>
      <c r="G47" s="32"/>
      <c r="H47" s="72">
        <v>2021</v>
      </c>
      <c r="I47" s="72"/>
      <c r="J47" s="72"/>
      <c r="K47" s="72"/>
      <c r="L47" s="76"/>
      <c r="M47" s="223" t="s">
        <v>245</v>
      </c>
      <c r="N47" s="30"/>
      <c r="O47" s="84">
        <v>2020</v>
      </c>
      <c r="P47" s="73"/>
      <c r="Q47" s="73"/>
      <c r="R47" s="74"/>
      <c r="S47" s="32"/>
      <c r="T47" s="75">
        <v>2021</v>
      </c>
      <c r="U47" s="75"/>
      <c r="V47" s="75"/>
      <c r="W47" s="75"/>
      <c r="X47" s="76"/>
      <c r="Y47" s="223" t="s">
        <v>246</v>
      </c>
    </row>
    <row r="48" spans="2:25" ht="15.75">
      <c r="B48" s="188" t="s">
        <v>137</v>
      </c>
      <c r="C48" s="189" t="s">
        <v>223</v>
      </c>
      <c r="D48" s="189" t="s">
        <v>224</v>
      </c>
      <c r="E48" s="189" t="s">
        <v>225</v>
      </c>
      <c r="F48" s="189" t="s">
        <v>226</v>
      </c>
      <c r="G48" s="32"/>
      <c r="H48" s="189" t="s">
        <v>223</v>
      </c>
      <c r="I48" s="189" t="s">
        <v>224</v>
      </c>
      <c r="J48" s="189" t="s">
        <v>225</v>
      </c>
      <c r="K48" s="189" t="s">
        <v>226</v>
      </c>
      <c r="L48" s="32"/>
      <c r="M48" s="223"/>
      <c r="N48" s="30"/>
      <c r="O48" s="188" t="s">
        <v>174</v>
      </c>
      <c r="P48" s="189" t="s">
        <v>175</v>
      </c>
      <c r="Q48" s="189" t="s">
        <v>176</v>
      </c>
      <c r="R48" s="189" t="s">
        <v>177</v>
      </c>
      <c r="S48" s="32"/>
      <c r="T48" s="188" t="s">
        <v>174</v>
      </c>
      <c r="U48" s="189" t="s">
        <v>175</v>
      </c>
      <c r="V48" s="189" t="s">
        <v>176</v>
      </c>
      <c r="W48" s="189" t="s">
        <v>177</v>
      </c>
      <c r="X48" s="32"/>
      <c r="Y48" s="223"/>
    </row>
    <row r="49" spans="2:25" ht="15.75">
      <c r="B49" s="80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spans="2:25" ht="15.75">
      <c r="B50" s="68" t="s">
        <v>0</v>
      </c>
      <c r="C50" s="82">
        <v>103.18856138269601</v>
      </c>
      <c r="D50" s="82">
        <v>221.153656921774</v>
      </c>
      <c r="E50" s="82">
        <v>333.73809022340703</v>
      </c>
      <c r="F50" s="82">
        <v>453.34497445013</v>
      </c>
      <c r="G50" s="76"/>
      <c r="H50" s="82">
        <v>108.29247753404501</v>
      </c>
      <c r="I50" s="206">
        <v>206.036991893806</v>
      </c>
      <c r="J50" s="206">
        <v>329.85515356885799</v>
      </c>
      <c r="K50" s="206">
        <v>540.69127856615</v>
      </c>
      <c r="L50" s="97"/>
      <c r="M50" s="98">
        <v>0.19267072326535406</v>
      </c>
      <c r="N50" s="31"/>
      <c r="O50" s="82">
        <v>103.18856138269601</v>
      </c>
      <c r="P50" s="82">
        <v>117.96509553907799</v>
      </c>
      <c r="Q50" s="82">
        <v>112.58443330163303</v>
      </c>
      <c r="R50" s="82">
        <v>119.60688422672297</v>
      </c>
      <c r="S50" s="76"/>
      <c r="T50" s="82">
        <v>108.29247753404501</v>
      </c>
      <c r="U50" s="206">
        <v>97.744514359760998</v>
      </c>
      <c r="V50" s="206">
        <v>123.81816167505198</v>
      </c>
      <c r="W50" s="206">
        <v>210.83612499729202</v>
      </c>
      <c r="X50" s="97"/>
      <c r="Y50" s="98">
        <v>0.76274239029283486</v>
      </c>
    </row>
    <row r="51" spans="2:25" ht="15.75">
      <c r="B51" s="64" t="s">
        <v>162</v>
      </c>
      <c r="C51" s="70">
        <v>101.677171062695</v>
      </c>
      <c r="D51" s="70">
        <v>217.699242751773</v>
      </c>
      <c r="E51" s="70">
        <v>328.263160023409</v>
      </c>
      <c r="F51" s="70">
        <v>445.20564403189996</v>
      </c>
      <c r="G51" s="31"/>
      <c r="H51" s="70">
        <v>107.281225168891</v>
      </c>
      <c r="I51" s="90">
        <v>204.026438068602</v>
      </c>
      <c r="J51" s="90">
        <v>327.46984901099199</v>
      </c>
      <c r="K51" s="90">
        <v>534.04920817832601</v>
      </c>
      <c r="L51" s="96"/>
      <c r="M51" s="92">
        <v>0.19955623954322602</v>
      </c>
      <c r="N51" s="31"/>
      <c r="O51" s="70">
        <v>101.677171062695</v>
      </c>
      <c r="P51" s="70">
        <v>116.022071689078</v>
      </c>
      <c r="Q51" s="70">
        <v>110.563917271636</v>
      </c>
      <c r="R51" s="70">
        <v>116.94248400849096</v>
      </c>
      <c r="S51" s="31"/>
      <c r="T51" s="70">
        <v>107.281225168891</v>
      </c>
      <c r="U51" s="90">
        <v>96.745212899711007</v>
      </c>
      <c r="V51" s="90">
        <v>123.44341094238999</v>
      </c>
      <c r="W51" s="90">
        <v>206.57935916733402</v>
      </c>
      <c r="X51" s="96"/>
      <c r="Y51" s="92">
        <v>0.76650394353120377</v>
      </c>
    </row>
    <row r="52" spans="2:25" ht="15.75">
      <c r="B52" s="64" t="s">
        <v>153</v>
      </c>
      <c r="C52" s="70">
        <v>1.5113903199999901</v>
      </c>
      <c r="D52" s="70">
        <v>3.45441416999997</v>
      </c>
      <c r="E52" s="70">
        <v>5.4749302000000295</v>
      </c>
      <c r="F52" s="70">
        <v>8.1393304182299904</v>
      </c>
      <c r="G52" s="31"/>
      <c r="H52" s="70">
        <v>1.01125236515401</v>
      </c>
      <c r="I52" s="90">
        <v>2.0105538252047701</v>
      </c>
      <c r="J52" s="90">
        <v>2.3853045578659997</v>
      </c>
      <c r="K52" s="90">
        <v>6.6420703878209393</v>
      </c>
      <c r="L52" s="96"/>
      <c r="M52" s="92">
        <v>-0.18395371037592684</v>
      </c>
      <c r="N52" s="31"/>
      <c r="O52" s="70">
        <v>1.5113903199999901</v>
      </c>
      <c r="P52" s="70">
        <v>1.9430238499999799</v>
      </c>
      <c r="Q52" s="70">
        <v>2.0205160300000595</v>
      </c>
      <c r="R52" s="70">
        <v>2.6644002182299609</v>
      </c>
      <c r="S52" s="31"/>
      <c r="T52" s="70">
        <v>1.01125236515401</v>
      </c>
      <c r="U52" s="90">
        <v>0.99930146005076015</v>
      </c>
      <c r="V52" s="90">
        <v>0.3747507326612296</v>
      </c>
      <c r="W52" s="90">
        <v>4.25676582995494</v>
      </c>
      <c r="X52" s="96"/>
      <c r="Y52" s="92">
        <v>0.59764505378356192</v>
      </c>
    </row>
    <row r="53" spans="2:25" ht="15.75">
      <c r="B53" s="78"/>
      <c r="C53" s="38"/>
      <c r="D53" s="38"/>
      <c r="E53" s="38"/>
      <c r="F53" s="38"/>
      <c r="G53" s="31"/>
      <c r="H53" s="38"/>
      <c r="I53" s="207"/>
      <c r="J53" s="207"/>
      <c r="K53" s="207"/>
      <c r="L53" s="96"/>
      <c r="M53" s="99"/>
      <c r="N53" s="31"/>
      <c r="O53" s="38"/>
      <c r="P53" s="38"/>
      <c r="Q53" s="38"/>
      <c r="R53" s="38"/>
      <c r="S53" s="31"/>
      <c r="T53" s="38"/>
      <c r="U53" s="207"/>
      <c r="V53" s="207"/>
      <c r="W53" s="207"/>
      <c r="X53" s="96"/>
      <c r="Y53" s="99"/>
    </row>
    <row r="54" spans="2:25" ht="15.75">
      <c r="B54" s="68" t="s">
        <v>8</v>
      </c>
      <c r="C54" s="82">
        <v>28.796739747660901</v>
      </c>
      <c r="D54" s="82">
        <v>60.305344791733496</v>
      </c>
      <c r="E54" s="82">
        <v>81.108351710865591</v>
      </c>
      <c r="F54" s="82">
        <v>101.489686388091</v>
      </c>
      <c r="G54" s="76"/>
      <c r="H54" s="82">
        <v>14.3216589052734</v>
      </c>
      <c r="I54" s="206">
        <v>36.331415570582699</v>
      </c>
      <c r="J54" s="206">
        <v>50.079804169888796</v>
      </c>
      <c r="K54" s="206">
        <v>74.306229035267194</v>
      </c>
      <c r="L54" s="97"/>
      <c r="M54" s="98">
        <v>-0.26784453002323561</v>
      </c>
      <c r="N54" s="31"/>
      <c r="O54" s="82">
        <v>28.796739747660901</v>
      </c>
      <c r="P54" s="82">
        <v>31.508605044072596</v>
      </c>
      <c r="Q54" s="82">
        <v>20.803006919132095</v>
      </c>
      <c r="R54" s="82">
        <v>20.381334677225411</v>
      </c>
      <c r="S54" s="76"/>
      <c r="T54" s="82">
        <v>14.3216589052734</v>
      </c>
      <c r="U54" s="206">
        <v>22.009756665309297</v>
      </c>
      <c r="V54" s="206">
        <v>13.748388599306097</v>
      </c>
      <c r="W54" s="206">
        <v>24.226424865378398</v>
      </c>
      <c r="X54" s="97"/>
      <c r="Y54" s="98">
        <v>0.18865742842884489</v>
      </c>
    </row>
    <row r="55" spans="2:25" ht="15.75">
      <c r="B55" s="80"/>
      <c r="C55" s="38"/>
      <c r="D55" s="38"/>
      <c r="E55" s="38"/>
      <c r="F55" s="38"/>
      <c r="G55" s="31"/>
      <c r="H55" s="38"/>
      <c r="I55" s="207"/>
      <c r="J55" s="207"/>
      <c r="K55" s="207"/>
      <c r="L55" s="96"/>
      <c r="M55" s="99"/>
      <c r="N55" s="31"/>
      <c r="O55" s="38"/>
      <c r="P55" s="38"/>
      <c r="Q55" s="38"/>
      <c r="R55" s="38"/>
      <c r="S55" s="31"/>
      <c r="T55" s="38"/>
      <c r="U55" s="207"/>
      <c r="V55" s="207"/>
      <c r="W55" s="207"/>
      <c r="X55" s="96"/>
      <c r="Y55" s="99"/>
    </row>
    <row r="56" spans="2:25" ht="15.75">
      <c r="B56" s="68" t="s">
        <v>9</v>
      </c>
      <c r="C56" s="82">
        <v>23.1474573306499</v>
      </c>
      <c r="D56" s="82">
        <v>43.614209992010004</v>
      </c>
      <c r="E56" s="82">
        <v>54.689458369463097</v>
      </c>
      <c r="F56" s="82">
        <v>69.696897310801305</v>
      </c>
      <c r="G56" s="76"/>
      <c r="H56" s="82">
        <v>10.112473376847399</v>
      </c>
      <c r="I56" s="206">
        <v>19.7748057030844</v>
      </c>
      <c r="J56" s="206">
        <v>20.2235483446823</v>
      </c>
      <c r="K56" s="206">
        <v>26.755753283993901</v>
      </c>
      <c r="L56" s="97"/>
      <c r="M56" s="98">
        <v>-0.61611270635647919</v>
      </c>
      <c r="N56" s="31"/>
      <c r="O56" s="82">
        <v>23.1474573306499</v>
      </c>
      <c r="P56" s="82">
        <v>20.466752661360104</v>
      </c>
      <c r="Q56" s="82">
        <v>11.075248377453093</v>
      </c>
      <c r="R56" s="82">
        <v>15.007438941338208</v>
      </c>
      <c r="S56" s="76"/>
      <c r="T56" s="82">
        <v>10.112473376847399</v>
      </c>
      <c r="U56" s="206">
        <v>9.6623323262370011</v>
      </c>
      <c r="V56" s="206">
        <v>0.44874264159789945</v>
      </c>
      <c r="W56" s="206">
        <v>6.5322049393116011</v>
      </c>
      <c r="X56" s="97"/>
      <c r="Y56" s="98">
        <v>-0.56473553116924247</v>
      </c>
    </row>
    <row r="57" spans="2:25" ht="15.75">
      <c r="B57" s="64" t="s">
        <v>163</v>
      </c>
      <c r="C57" s="70">
        <v>11.751612586457901</v>
      </c>
      <c r="D57" s="70">
        <v>20.5177993352697</v>
      </c>
      <c r="E57" s="70">
        <v>25.647902135866502</v>
      </c>
      <c r="F57" s="70">
        <v>30.975898150613297</v>
      </c>
      <c r="G57" s="31"/>
      <c r="H57" s="70">
        <v>4.9499265774598697</v>
      </c>
      <c r="I57" s="90">
        <v>12.181849564878201</v>
      </c>
      <c r="J57" s="90">
        <v>12.2429705421367</v>
      </c>
      <c r="K57" s="90">
        <v>17.256240910136398</v>
      </c>
      <c r="L57" s="96"/>
      <c r="M57" s="92">
        <v>-0.44291394469881612</v>
      </c>
      <c r="N57" s="31"/>
      <c r="O57" s="70">
        <v>11.751612586457901</v>
      </c>
      <c r="P57" s="70">
        <v>8.7661867488117995</v>
      </c>
      <c r="Q57" s="70">
        <v>5.1301028005968021</v>
      </c>
      <c r="R57" s="70">
        <v>5.3279960147467946</v>
      </c>
      <c r="S57" s="31"/>
      <c r="T57" s="70">
        <v>4.9499265774598697</v>
      </c>
      <c r="U57" s="90">
        <v>7.2319229874183311</v>
      </c>
      <c r="V57" s="90">
        <v>6.1120977258498854E-2</v>
      </c>
      <c r="W57" s="90">
        <v>5.0132703679996986</v>
      </c>
      <c r="X57" s="96"/>
      <c r="Y57" s="92">
        <v>-5.9070173077457322E-2</v>
      </c>
    </row>
    <row r="58" spans="2:25" ht="15.75">
      <c r="B58" s="64" t="s">
        <v>164</v>
      </c>
      <c r="C58" s="70">
        <v>3.5479358011008899</v>
      </c>
      <c r="D58" s="70">
        <v>6.8825081244005197</v>
      </c>
      <c r="E58" s="70">
        <v>9.2728153166719611</v>
      </c>
      <c r="F58" s="70">
        <v>10.517130256212599</v>
      </c>
      <c r="G58" s="31"/>
      <c r="H58" s="70">
        <v>1.39539033398801</v>
      </c>
      <c r="I58" s="90">
        <v>2.0527925025910698</v>
      </c>
      <c r="J58" s="90">
        <v>-7.8428774592747396E-3</v>
      </c>
      <c r="K58" s="90">
        <v>-4.1058662233238206</v>
      </c>
      <c r="L58" s="96"/>
      <c r="M58" s="92">
        <v>-1.3903979624953713</v>
      </c>
      <c r="N58" s="31"/>
      <c r="O58" s="70">
        <v>3.5479358011008899</v>
      </c>
      <c r="P58" s="70">
        <v>3.3345723232996298</v>
      </c>
      <c r="Q58" s="70">
        <v>2.3903071922714414</v>
      </c>
      <c r="R58" s="70">
        <v>1.2443149395406383</v>
      </c>
      <c r="S58" s="31"/>
      <c r="T58" s="70">
        <v>1.39539033398801</v>
      </c>
      <c r="U58" s="90">
        <v>0.65740216860305978</v>
      </c>
      <c r="V58" s="90">
        <v>-2.0606353800503445</v>
      </c>
      <c r="W58" s="90">
        <v>-4.0980233458645454</v>
      </c>
      <c r="X58" s="96"/>
      <c r="Y58" s="92" t="s">
        <v>136</v>
      </c>
    </row>
    <row r="59" spans="2:25" ht="15.75">
      <c r="B59" s="64" t="s">
        <v>165</v>
      </c>
      <c r="C59" s="70">
        <v>2.7604916549927303</v>
      </c>
      <c r="D59" s="70">
        <v>6.4909035905921204</v>
      </c>
      <c r="E59" s="70">
        <v>7.6906604679727595</v>
      </c>
      <c r="F59" s="70">
        <v>12.595413168358901</v>
      </c>
      <c r="G59" s="31"/>
      <c r="H59" s="70">
        <v>1.2986335855241</v>
      </c>
      <c r="I59" s="90">
        <v>2.5895498410236599</v>
      </c>
      <c r="J59" s="90">
        <v>3.7719976490423299</v>
      </c>
      <c r="K59" s="90">
        <v>9.5089711209967813</v>
      </c>
      <c r="L59" s="96"/>
      <c r="M59" s="92">
        <v>-0.2450449227910689</v>
      </c>
      <c r="N59" s="31"/>
      <c r="O59" s="70">
        <v>2.7604916549927303</v>
      </c>
      <c r="P59" s="70">
        <v>3.7304119355993901</v>
      </c>
      <c r="Q59" s="70">
        <v>1.1997568773806391</v>
      </c>
      <c r="R59" s="70">
        <v>4.9047527003861413</v>
      </c>
      <c r="S59" s="31"/>
      <c r="T59" s="70">
        <v>1.2986335855241</v>
      </c>
      <c r="U59" s="90">
        <v>1.2909162554995599</v>
      </c>
      <c r="V59" s="90">
        <v>1.18244780801867</v>
      </c>
      <c r="W59" s="90">
        <v>5.7369734719544514</v>
      </c>
      <c r="X59" s="96"/>
      <c r="Y59" s="92">
        <v>0.16967639805831414</v>
      </c>
    </row>
    <row r="60" spans="2:25" ht="15.75">
      <c r="B60" s="64" t="s">
        <v>154</v>
      </c>
      <c r="C60" s="70">
        <v>2.1287910881276697</v>
      </c>
      <c r="D60" s="70">
        <v>3.7927111504645401</v>
      </c>
      <c r="E60" s="70">
        <v>4.3143648055358703</v>
      </c>
      <c r="F60" s="70">
        <v>3.8624251926188298</v>
      </c>
      <c r="G60" s="31"/>
      <c r="H60" s="70">
        <v>-3.5547673723041795E-2</v>
      </c>
      <c r="I60" s="90">
        <v>-2.2997588719783697</v>
      </c>
      <c r="J60" s="90">
        <v>-3.8057813313445599</v>
      </c>
      <c r="K60" s="90">
        <v>-6.7365959997184497</v>
      </c>
      <c r="L60" s="96"/>
      <c r="M60" s="92" t="s">
        <v>136</v>
      </c>
      <c r="N60" s="31"/>
      <c r="O60" s="70">
        <v>2.1287910881276697</v>
      </c>
      <c r="P60" s="70">
        <v>1.6639200623368704</v>
      </c>
      <c r="Q60" s="70">
        <v>0.52165365507133021</v>
      </c>
      <c r="R60" s="70">
        <v>-0.45193961291704055</v>
      </c>
      <c r="S60" s="31"/>
      <c r="T60" s="70">
        <v>-3.5547673723041795E-2</v>
      </c>
      <c r="U60" s="90">
        <v>-2.2642111982553281</v>
      </c>
      <c r="V60" s="90">
        <v>-1.5060224593661902</v>
      </c>
      <c r="W60" s="90">
        <v>-2.9308146683738898</v>
      </c>
      <c r="X60" s="96"/>
      <c r="Y60" s="92" t="s">
        <v>136</v>
      </c>
    </row>
    <row r="61" spans="2:25" ht="15.75">
      <c r="B61" s="101" t="s">
        <v>205</v>
      </c>
      <c r="C61" s="90">
        <v>1.53801085926604</v>
      </c>
      <c r="D61" s="90">
        <v>2.76962467608225</v>
      </c>
      <c r="E61" s="90">
        <v>3.8516571436278202</v>
      </c>
      <c r="F61" s="90">
        <v>5.7225757467550906</v>
      </c>
      <c r="G61" s="96"/>
      <c r="H61" s="90">
        <v>1.4211680145332399</v>
      </c>
      <c r="I61" s="90">
        <v>2.8134460321539301</v>
      </c>
      <c r="J61" s="90">
        <v>4.0659408259353595</v>
      </c>
      <c r="K61" s="90">
        <v>4.89668918445423</v>
      </c>
      <c r="L61" s="96"/>
      <c r="M61" s="92">
        <v>-0.14432077421940084</v>
      </c>
      <c r="N61" s="96"/>
      <c r="O61" s="90">
        <v>1.53801085926604</v>
      </c>
      <c r="P61" s="90">
        <v>1.2316138168162101</v>
      </c>
      <c r="Q61" s="90">
        <v>1.0820324675455701</v>
      </c>
      <c r="R61" s="90">
        <v>1.8709186031272704</v>
      </c>
      <c r="S61" s="96"/>
      <c r="T61" s="90">
        <v>1.4211680145332399</v>
      </c>
      <c r="U61" s="90">
        <v>1.3922780176206901</v>
      </c>
      <c r="V61" s="90">
        <v>1.2524947937814295</v>
      </c>
      <c r="W61" s="90">
        <v>0.83074835851887041</v>
      </c>
      <c r="X61" s="96"/>
      <c r="Y61" s="92">
        <v>-0.55596766362242522</v>
      </c>
    </row>
    <row r="62" spans="2:25" ht="15.75">
      <c r="B62" s="80"/>
      <c r="C62" s="38"/>
      <c r="D62" s="38"/>
      <c r="E62" s="38"/>
      <c r="F62" s="38"/>
      <c r="G62" s="31"/>
      <c r="H62" s="38"/>
      <c r="I62" s="207"/>
      <c r="J62" s="207"/>
      <c r="K62" s="207"/>
      <c r="L62" s="96"/>
      <c r="M62" s="99"/>
      <c r="N62" s="31"/>
      <c r="O62" s="38"/>
      <c r="P62" s="38"/>
      <c r="Q62" s="38"/>
      <c r="R62" s="38"/>
      <c r="S62" s="31"/>
      <c r="T62" s="38"/>
      <c r="U62" s="207"/>
      <c r="V62" s="207"/>
      <c r="W62" s="207"/>
      <c r="X62" s="96"/>
      <c r="Y62" s="99"/>
    </row>
    <row r="63" spans="2:25" ht="15.75">
      <c r="B63" s="68" t="s">
        <v>10</v>
      </c>
      <c r="C63" s="82">
        <v>13.0539407027364</v>
      </c>
      <c r="D63" s="82">
        <v>27.3083122338838</v>
      </c>
      <c r="E63" s="82">
        <v>43.082049718893494</v>
      </c>
      <c r="F63" s="82">
        <v>58.518269304926001</v>
      </c>
      <c r="G63" s="76"/>
      <c r="H63" s="82">
        <v>17.576356440123703</v>
      </c>
      <c r="I63" s="206">
        <v>27.786814583957398</v>
      </c>
      <c r="J63" s="206">
        <v>43.471184298697501</v>
      </c>
      <c r="K63" s="206">
        <v>54.142668750255702</v>
      </c>
      <c r="L63" s="97"/>
      <c r="M63" s="98">
        <v>-7.4773239308736125E-2</v>
      </c>
      <c r="N63" s="31"/>
      <c r="O63" s="82">
        <v>13.0539407027364</v>
      </c>
      <c r="P63" s="82">
        <v>14.254371531147401</v>
      </c>
      <c r="Q63" s="82">
        <v>15.773737485009693</v>
      </c>
      <c r="R63" s="82">
        <v>15.436219586032507</v>
      </c>
      <c r="S63" s="76"/>
      <c r="T63" s="82">
        <v>17.576356440123703</v>
      </c>
      <c r="U63" s="206">
        <v>10.210458143833694</v>
      </c>
      <c r="V63" s="206">
        <v>15.684369714740104</v>
      </c>
      <c r="W63" s="206">
        <v>10.6714844515582</v>
      </c>
      <c r="X63" s="97"/>
      <c r="Y63" s="98">
        <v>-0.30867241217439578</v>
      </c>
    </row>
    <row r="64" spans="2:25" ht="15.75">
      <c r="B64" s="64" t="s">
        <v>155</v>
      </c>
      <c r="C64" s="70">
        <v>3.51246132819852</v>
      </c>
      <c r="D64" s="70">
        <v>4.1397704855592599</v>
      </c>
      <c r="E64" s="70">
        <v>6.9942950702119893</v>
      </c>
      <c r="F64" s="70">
        <v>9.7898296331148398</v>
      </c>
      <c r="G64" s="31"/>
      <c r="H64" s="70">
        <v>2.3417168040332701</v>
      </c>
      <c r="I64" s="90">
        <v>5.3277949172101398</v>
      </c>
      <c r="J64" s="90">
        <v>7.3916113887210306</v>
      </c>
      <c r="K64" s="90">
        <v>8.7405729908472001</v>
      </c>
      <c r="L64" s="96"/>
      <c r="M64" s="92">
        <v>-0.1071782330836943</v>
      </c>
      <c r="N64" s="31"/>
      <c r="O64" s="70">
        <v>3.51246132819852</v>
      </c>
      <c r="P64" s="70">
        <v>0.62730915736073989</v>
      </c>
      <c r="Q64" s="70">
        <v>2.8545245846527294</v>
      </c>
      <c r="R64" s="70">
        <v>2.7955345629028505</v>
      </c>
      <c r="S64" s="31"/>
      <c r="T64" s="70">
        <v>2.3417168040332701</v>
      </c>
      <c r="U64" s="90">
        <v>2.9860781131768697</v>
      </c>
      <c r="V64" s="90">
        <v>2.0638164715108909</v>
      </c>
      <c r="W64" s="90">
        <v>1.3489616021261694</v>
      </c>
      <c r="X64" s="96"/>
      <c r="Y64" s="92">
        <v>-0.51745844246496331</v>
      </c>
    </row>
    <row r="65" spans="2:25" ht="15.75">
      <c r="B65" s="64" t="s">
        <v>166</v>
      </c>
      <c r="C65" s="70">
        <v>4.6417636219889298</v>
      </c>
      <c r="D65" s="70">
        <v>9.8881707340529896</v>
      </c>
      <c r="E65" s="70">
        <v>16.576879469581502</v>
      </c>
      <c r="F65" s="70">
        <v>26.224402797605901</v>
      </c>
      <c r="G65" s="31"/>
      <c r="H65" s="70">
        <v>7.4213336364173399</v>
      </c>
      <c r="I65" s="90">
        <v>7.4745220595048103</v>
      </c>
      <c r="J65" s="90">
        <v>14.483927640664401</v>
      </c>
      <c r="K65" s="90">
        <v>20.882512453583498</v>
      </c>
      <c r="L65" s="96"/>
      <c r="M65" s="92">
        <v>-0.20369921806227287</v>
      </c>
      <c r="N65" s="31"/>
      <c r="O65" s="70">
        <v>4.6417636219889298</v>
      </c>
      <c r="P65" s="70">
        <v>5.2464071120640599</v>
      </c>
      <c r="Q65" s="70">
        <v>6.6887087355285129</v>
      </c>
      <c r="R65" s="70">
        <v>9.6475233280243984</v>
      </c>
      <c r="S65" s="31"/>
      <c r="T65" s="70">
        <v>7.4213336364173399</v>
      </c>
      <c r="U65" s="90">
        <v>5.3188423087470404E-2</v>
      </c>
      <c r="V65" s="90">
        <v>7.0094055811595908</v>
      </c>
      <c r="W65" s="90">
        <v>6.398584812919097</v>
      </c>
      <c r="X65" s="96"/>
      <c r="Y65" s="92">
        <v>-0.33676399679363234</v>
      </c>
    </row>
    <row r="66" spans="2:25" ht="15.75">
      <c r="B66" s="64" t="s">
        <v>156</v>
      </c>
      <c r="C66" s="70">
        <v>2.2047966995817201</v>
      </c>
      <c r="D66" s="70">
        <v>4.3218688198063298</v>
      </c>
      <c r="E66" s="70">
        <v>6.6031033886043797</v>
      </c>
      <c r="F66" s="70">
        <v>6.9142581671027399</v>
      </c>
      <c r="G66" s="31"/>
      <c r="H66" s="70">
        <v>2.2049661635253002</v>
      </c>
      <c r="I66" s="90">
        <v>4.3259083488014003</v>
      </c>
      <c r="J66" s="90">
        <v>6.7145460169299005</v>
      </c>
      <c r="K66" s="90">
        <v>9.0237769330666104</v>
      </c>
      <c r="L66" s="96"/>
      <c r="M66" s="92">
        <v>0.30509690482787044</v>
      </c>
      <c r="N66" s="31"/>
      <c r="O66" s="70">
        <v>2.2047966995817201</v>
      </c>
      <c r="P66" s="70">
        <v>2.1170721202246097</v>
      </c>
      <c r="Q66" s="70">
        <v>2.28123456879805</v>
      </c>
      <c r="R66" s="70">
        <v>0.31115477849836015</v>
      </c>
      <c r="S66" s="31"/>
      <c r="T66" s="70">
        <v>2.2049661635253002</v>
      </c>
      <c r="U66" s="90">
        <v>2.1209421852761001</v>
      </c>
      <c r="V66" s="90">
        <v>2.3886376681285002</v>
      </c>
      <c r="W66" s="90">
        <v>2.3092309161367099</v>
      </c>
      <c r="X66" s="96"/>
      <c r="Y66" s="92" t="s">
        <v>136</v>
      </c>
    </row>
    <row r="67" spans="2:25" ht="15.75">
      <c r="B67" s="64" t="s">
        <v>157</v>
      </c>
      <c r="C67" s="70">
        <v>0.21337403764641799</v>
      </c>
      <c r="D67" s="70">
        <v>2.6970087374007998</v>
      </c>
      <c r="E67" s="70">
        <v>3.0973558620213</v>
      </c>
      <c r="F67" s="70">
        <v>4.0502371548738703</v>
      </c>
      <c r="G67" s="31"/>
      <c r="H67" s="70">
        <v>1.7176092497800601</v>
      </c>
      <c r="I67" s="90">
        <v>4.1126876686545204</v>
      </c>
      <c r="J67" s="90">
        <v>5.4903268972840298</v>
      </c>
      <c r="K67" s="90">
        <v>6.9716725897851104</v>
      </c>
      <c r="L67" s="96"/>
      <c r="M67" s="92">
        <v>0.72129984571291539</v>
      </c>
      <c r="N67" s="31"/>
      <c r="O67" s="70">
        <v>0.21337403764641799</v>
      </c>
      <c r="P67" s="70">
        <v>2.4836346997543819</v>
      </c>
      <c r="Q67" s="70">
        <v>0.40034712462050015</v>
      </c>
      <c r="R67" s="70">
        <v>0.95288129285257028</v>
      </c>
      <c r="S67" s="31"/>
      <c r="T67" s="70">
        <v>1.7176092497800601</v>
      </c>
      <c r="U67" s="90">
        <v>2.3950784188744603</v>
      </c>
      <c r="V67" s="90">
        <v>1.3776392286295094</v>
      </c>
      <c r="W67" s="90">
        <v>1.4813456925010806</v>
      </c>
      <c r="X67" s="96"/>
      <c r="Y67" s="92">
        <v>0.55459625832981307</v>
      </c>
    </row>
    <row r="68" spans="2:25" ht="15.75">
      <c r="B68" s="101" t="s">
        <v>206</v>
      </c>
      <c r="C68" s="90">
        <v>1.06395151626</v>
      </c>
      <c r="D68" s="90">
        <v>2.5945564550160101</v>
      </c>
      <c r="E68" s="90">
        <v>4.0594466163862597</v>
      </c>
      <c r="F68" s="90">
        <v>4.7095852243639902</v>
      </c>
      <c r="G68" s="96"/>
      <c r="H68" s="90">
        <v>1.4349988746765501</v>
      </c>
      <c r="I68" s="90">
        <v>1.95444170463356</v>
      </c>
      <c r="J68" s="90">
        <v>3.3021230178088898</v>
      </c>
      <c r="K68" s="90">
        <v>4.7290227750387901</v>
      </c>
      <c r="L68" s="96"/>
      <c r="M68" s="92">
        <v>4.1272319639198947E-3</v>
      </c>
      <c r="N68" s="96"/>
      <c r="O68" s="90">
        <v>1.06395151626</v>
      </c>
      <c r="P68" s="90">
        <v>1.5306049387560101</v>
      </c>
      <c r="Q68" s="90">
        <v>1.4648901613702496</v>
      </c>
      <c r="R68" s="90">
        <v>0.65013860797773049</v>
      </c>
      <c r="S68" s="96"/>
      <c r="T68" s="90">
        <v>1.4349988746765501</v>
      </c>
      <c r="U68" s="90">
        <v>0.51944282995700997</v>
      </c>
      <c r="V68" s="90">
        <v>1.3476813131753298</v>
      </c>
      <c r="W68" s="90">
        <v>1.4268997572299003</v>
      </c>
      <c r="X68" s="96"/>
      <c r="Y68" s="92">
        <v>1.1947623779309173</v>
      </c>
    </row>
    <row r="69" spans="2:25" ht="15.75">
      <c r="B69" s="101" t="s">
        <v>207</v>
      </c>
      <c r="C69" s="90">
        <v>2.2052649471955701</v>
      </c>
      <c r="D69" s="90">
        <v>4.2846719796467898</v>
      </c>
      <c r="E69" s="90">
        <v>6.1753259557238298</v>
      </c>
      <c r="F69" s="90">
        <v>7.2451400840320002</v>
      </c>
      <c r="G69" s="96"/>
      <c r="H69" s="90">
        <v>2.27991983898161</v>
      </c>
      <c r="I69" s="90">
        <v>4.45814647322391</v>
      </c>
      <c r="J69" s="90">
        <v>5.92236827816249</v>
      </c>
      <c r="K69" s="90">
        <v>3.4239981445574901</v>
      </c>
      <c r="L69" s="96"/>
      <c r="M69" s="92">
        <v>-0.5274075994605204</v>
      </c>
      <c r="N69" s="96"/>
      <c r="O69" s="90">
        <v>2.2052649471955701</v>
      </c>
      <c r="P69" s="90">
        <v>2.0794070324512197</v>
      </c>
      <c r="Q69" s="90">
        <v>1.89065397607704</v>
      </c>
      <c r="R69" s="90">
        <v>1.0698141283081704</v>
      </c>
      <c r="S69" s="96"/>
      <c r="T69" s="90">
        <v>2.27991983898161</v>
      </c>
      <c r="U69" s="90">
        <v>2.1782266342423</v>
      </c>
      <c r="V69" s="90">
        <v>1.46422180493858</v>
      </c>
      <c r="W69" s="90">
        <v>-2.4983701336049999</v>
      </c>
      <c r="X69" s="96"/>
      <c r="Y69" s="92" t="s">
        <v>136</v>
      </c>
    </row>
    <row r="70" spans="2:25" ht="15.75">
      <c r="B70" s="78"/>
      <c r="C70" s="38"/>
      <c r="D70" s="38"/>
      <c r="E70" s="38"/>
      <c r="F70" s="38"/>
      <c r="G70" s="31"/>
      <c r="H70" s="38"/>
      <c r="I70" s="207"/>
      <c r="J70" s="207"/>
      <c r="K70" s="207"/>
      <c r="L70" s="96"/>
      <c r="M70" s="99"/>
      <c r="N70" s="31"/>
      <c r="O70" s="38"/>
      <c r="P70" s="38"/>
      <c r="Q70" s="38"/>
      <c r="R70" s="38"/>
      <c r="S70" s="31"/>
      <c r="T70" s="38"/>
      <c r="U70" s="207"/>
      <c r="V70" s="207"/>
      <c r="W70" s="207"/>
      <c r="X70" s="96"/>
      <c r="Y70" s="99"/>
    </row>
    <row r="71" spans="2:25" ht="15.75">
      <c r="B71" s="68" t="s">
        <v>7</v>
      </c>
      <c r="C71" s="82">
        <v>23.981969172862101</v>
      </c>
      <c r="D71" s="82">
        <v>53.2377433166115</v>
      </c>
      <c r="E71" s="82">
        <v>65.92562519519791</v>
      </c>
      <c r="F71" s="82">
        <v>76.310367093891699</v>
      </c>
      <c r="G71" s="76"/>
      <c r="H71" s="82">
        <v>27.561730054311401</v>
      </c>
      <c r="I71" s="206">
        <v>50.789771526704897</v>
      </c>
      <c r="J71" s="206">
        <v>76.538690424073792</v>
      </c>
      <c r="K71" s="206">
        <v>88.754017073472696</v>
      </c>
      <c r="L71" s="97"/>
      <c r="M71" s="98">
        <v>0.16306631003714639</v>
      </c>
      <c r="N71" s="31"/>
      <c r="O71" s="82">
        <v>23.981969172862101</v>
      </c>
      <c r="P71" s="82">
        <v>29.255774143749399</v>
      </c>
      <c r="Q71" s="82">
        <v>12.68788187858641</v>
      </c>
      <c r="R71" s="82">
        <v>10.38474189869379</v>
      </c>
      <c r="S71" s="76"/>
      <c r="T71" s="82">
        <v>27.561730054311401</v>
      </c>
      <c r="U71" s="206">
        <v>23.228041472393496</v>
      </c>
      <c r="V71" s="206">
        <v>25.748918897368895</v>
      </c>
      <c r="W71" s="206">
        <v>12.215326649398904</v>
      </c>
      <c r="X71" s="97"/>
      <c r="Y71" s="98">
        <v>0.17627638400289641</v>
      </c>
    </row>
    <row r="72" spans="2:25" ht="15.75">
      <c r="B72" s="64" t="s">
        <v>167</v>
      </c>
      <c r="C72" s="70">
        <v>40.931389732710294</v>
      </c>
      <c r="D72" s="70">
        <v>66.098968634469998</v>
      </c>
      <c r="E72" s="70">
        <v>74.215009517800397</v>
      </c>
      <c r="F72" s="70">
        <v>78.124150019096703</v>
      </c>
      <c r="G72" s="31"/>
      <c r="H72" s="70">
        <v>24.368136082800302</v>
      </c>
      <c r="I72" s="90">
        <v>43.203737208640099</v>
      </c>
      <c r="J72" s="90">
        <v>64.998407606159901</v>
      </c>
      <c r="K72" s="90">
        <v>72.63388033873801</v>
      </c>
      <c r="L72" s="96"/>
      <c r="M72" s="92">
        <v>-7.02762164966486E-2</v>
      </c>
      <c r="N72" s="31"/>
      <c r="O72" s="70">
        <v>40.931389732710294</v>
      </c>
      <c r="P72" s="70">
        <v>25.167578901759704</v>
      </c>
      <c r="Q72" s="70">
        <v>8.116040883330399</v>
      </c>
      <c r="R72" s="70">
        <v>3.9091405012963065</v>
      </c>
      <c r="S72" s="31"/>
      <c r="T72" s="70">
        <v>24.368136082800302</v>
      </c>
      <c r="U72" s="90">
        <v>18.835601125839798</v>
      </c>
      <c r="V72" s="90">
        <v>21.794670397519802</v>
      </c>
      <c r="W72" s="90">
        <v>7.6354727325781084</v>
      </c>
      <c r="X72" s="96"/>
      <c r="Y72" s="92">
        <v>0.95323568698697736</v>
      </c>
    </row>
    <row r="73" spans="2:25" ht="15.75">
      <c r="B73" s="64" t="s">
        <v>158</v>
      </c>
      <c r="C73" s="70">
        <v>-16.949420559847699</v>
      </c>
      <c r="D73" s="70">
        <v>-12.8612253178581</v>
      </c>
      <c r="E73" s="70">
        <v>-8.2893843225974901</v>
      </c>
      <c r="F73" s="70">
        <v>-1.8137829252059101</v>
      </c>
      <c r="G73" s="31"/>
      <c r="H73" s="70">
        <v>3.1935939715116501</v>
      </c>
      <c r="I73" s="90">
        <v>7.58603431806391</v>
      </c>
      <c r="J73" s="90">
        <v>11.5402828179151</v>
      </c>
      <c r="K73" s="90">
        <v>16.120136734734</v>
      </c>
      <c r="L73" s="96"/>
      <c r="M73" s="92" t="s">
        <v>136</v>
      </c>
      <c r="N73" s="31"/>
      <c r="O73" s="70">
        <v>-16.949420559847699</v>
      </c>
      <c r="P73" s="70">
        <v>4.0881952419895988</v>
      </c>
      <c r="Q73" s="70">
        <v>4.5718409952606098</v>
      </c>
      <c r="R73" s="70">
        <v>6.4756013973915802</v>
      </c>
      <c r="S73" s="31"/>
      <c r="T73" s="70">
        <v>3.1935939715116501</v>
      </c>
      <c r="U73" s="90">
        <v>4.3924403465522595</v>
      </c>
      <c r="V73" s="90">
        <v>3.9542484998511904</v>
      </c>
      <c r="W73" s="90">
        <v>4.5798539168188999</v>
      </c>
      <c r="X73" s="96"/>
      <c r="Y73" s="92">
        <v>-0.29275234286908108</v>
      </c>
    </row>
    <row r="74" spans="2:25" ht="15.75">
      <c r="B74" s="78"/>
      <c r="C74" s="38"/>
      <c r="D74" s="38"/>
      <c r="E74" s="38"/>
      <c r="F74" s="38"/>
      <c r="G74" s="31"/>
      <c r="H74" s="38"/>
      <c r="I74" s="207"/>
      <c r="J74" s="207"/>
      <c r="K74" s="207"/>
      <c r="L74" s="96"/>
      <c r="M74" s="99"/>
      <c r="N74" s="31"/>
      <c r="O74" s="38"/>
      <c r="P74" s="38"/>
      <c r="Q74" s="38"/>
      <c r="R74" s="38"/>
      <c r="S74" s="31"/>
      <c r="T74" s="38"/>
      <c r="U74" s="207"/>
      <c r="V74" s="207"/>
      <c r="W74" s="207"/>
      <c r="X74" s="96"/>
      <c r="Y74" s="99"/>
    </row>
    <row r="75" spans="2:25" ht="15.75">
      <c r="B75" s="68" t="s">
        <v>151</v>
      </c>
      <c r="C75" s="82">
        <v>4.9528560768232204</v>
      </c>
      <c r="D75" s="82">
        <v>22.994626807995701</v>
      </c>
      <c r="E75" s="82">
        <v>31.382417534137101</v>
      </c>
      <c r="F75" s="82">
        <v>31.099234492818702</v>
      </c>
      <c r="G75" s="76"/>
      <c r="H75" s="82">
        <v>3.4239843825995901</v>
      </c>
      <c r="I75" s="206">
        <v>13.994122220128601</v>
      </c>
      <c r="J75" s="206">
        <v>14.888394223653901</v>
      </c>
      <c r="K75" s="206">
        <v>0.93052747767525601</v>
      </c>
      <c r="L75" s="97"/>
      <c r="M75" s="98">
        <v>-0.97007876583296193</v>
      </c>
      <c r="N75" s="31"/>
      <c r="O75" s="82">
        <v>4.9528560768232204</v>
      </c>
      <c r="P75" s="82">
        <v>18.04177073117248</v>
      </c>
      <c r="Q75" s="82">
        <v>8.3877907261414002</v>
      </c>
      <c r="R75" s="82">
        <v>-0.28318304131839866</v>
      </c>
      <c r="S75" s="76"/>
      <c r="T75" s="82">
        <v>3.4239843825995901</v>
      </c>
      <c r="U75" s="206">
        <v>10.57013783752901</v>
      </c>
      <c r="V75" s="206">
        <v>0.89427200352530001</v>
      </c>
      <c r="W75" s="206">
        <v>-13.957866745978645</v>
      </c>
      <c r="X75" s="97"/>
      <c r="Y75" s="98" t="s">
        <v>136</v>
      </c>
    </row>
    <row r="76" spans="2:25" ht="15.75">
      <c r="B76" s="64" t="s">
        <v>168</v>
      </c>
      <c r="C76" s="70">
        <v>3.9740767910202397</v>
      </c>
      <c r="D76" s="70">
        <v>14.084979024852601</v>
      </c>
      <c r="E76" s="70">
        <v>21.147331564179598</v>
      </c>
      <c r="F76" s="70">
        <v>16.2037289962839</v>
      </c>
      <c r="G76" s="31"/>
      <c r="H76" s="70">
        <v>1.50079257607866</v>
      </c>
      <c r="I76" s="90">
        <v>5.6927048708575203</v>
      </c>
      <c r="J76" s="90">
        <v>8.2050774937457103</v>
      </c>
      <c r="K76" s="90">
        <v>7.7480978746103402</v>
      </c>
      <c r="L76" s="96"/>
      <c r="M76" s="92">
        <v>-0.52183242040228761</v>
      </c>
      <c r="N76" s="31"/>
      <c r="O76" s="70">
        <v>3.9740767910202397</v>
      </c>
      <c r="P76" s="70">
        <v>10.110902233832361</v>
      </c>
      <c r="Q76" s="70">
        <v>7.0623525393269979</v>
      </c>
      <c r="R76" s="70">
        <v>-4.9436025678956987</v>
      </c>
      <c r="S76" s="31"/>
      <c r="T76" s="70">
        <v>1.50079257607866</v>
      </c>
      <c r="U76" s="90">
        <v>4.1919122947788603</v>
      </c>
      <c r="V76" s="90">
        <v>2.51237262288819</v>
      </c>
      <c r="W76" s="90">
        <v>-0.45697961913537011</v>
      </c>
      <c r="X76" s="96"/>
      <c r="Y76" s="92">
        <v>0.90756141642472499</v>
      </c>
    </row>
    <row r="77" spans="2:25" ht="15.75">
      <c r="B77" s="64" t="s">
        <v>169</v>
      </c>
      <c r="C77" s="70">
        <v>-1.8572285878686101</v>
      </c>
      <c r="D77" s="70">
        <v>2.8736136158863101</v>
      </c>
      <c r="E77" s="70">
        <v>1.1788473940809499</v>
      </c>
      <c r="F77" s="70">
        <v>0.89650253408609404</v>
      </c>
      <c r="G77" s="31"/>
      <c r="H77" s="70">
        <v>-2.7496625625823401</v>
      </c>
      <c r="I77" s="90">
        <v>-0.73644071896515795</v>
      </c>
      <c r="J77" s="90">
        <v>-8.90774900537461</v>
      </c>
      <c r="K77" s="90">
        <v>-26.556301602636399</v>
      </c>
      <c r="L77" s="96"/>
      <c r="M77" s="92" t="s">
        <v>136</v>
      </c>
      <c r="N77" s="31"/>
      <c r="O77" s="70">
        <v>-1.8572285878686101</v>
      </c>
      <c r="P77" s="70">
        <v>4.7308422037549205</v>
      </c>
      <c r="Q77" s="70">
        <v>-1.6947662218053603</v>
      </c>
      <c r="R77" s="70">
        <v>-0.28234485999485581</v>
      </c>
      <c r="S77" s="31"/>
      <c r="T77" s="70">
        <v>-2.7496625625823401</v>
      </c>
      <c r="U77" s="90">
        <v>2.013221843617182</v>
      </c>
      <c r="V77" s="90">
        <v>-8.1713082864094524</v>
      </c>
      <c r="W77" s="90">
        <v>-17.648552597261791</v>
      </c>
      <c r="X77" s="96"/>
      <c r="Y77" s="92" t="s">
        <v>136</v>
      </c>
    </row>
    <row r="78" spans="2:25" ht="15.75">
      <c r="B78" s="64" t="s">
        <v>170</v>
      </c>
      <c r="C78" s="70">
        <v>1.3387331715675399</v>
      </c>
      <c r="D78" s="70">
        <v>2.7450111999999898</v>
      </c>
      <c r="E78" s="70">
        <v>4.0489356335456801</v>
      </c>
      <c r="F78" s="70">
        <v>6.1472803035457</v>
      </c>
      <c r="G78" s="31"/>
      <c r="H78" s="70">
        <v>1.6660943400000001</v>
      </c>
      <c r="I78" s="90">
        <v>3.4782820399999901</v>
      </c>
      <c r="J78" s="90">
        <v>7.11964473999977</v>
      </c>
      <c r="K78" s="90">
        <v>8.5777978999982096</v>
      </c>
      <c r="L78" s="96"/>
      <c r="M78" s="92">
        <v>0.3953809614067228</v>
      </c>
      <c r="N78" s="31"/>
      <c r="O78" s="70">
        <v>1.3387331715675399</v>
      </c>
      <c r="P78" s="70">
        <v>1.4062780284324499</v>
      </c>
      <c r="Q78" s="70">
        <v>1.3039244335456903</v>
      </c>
      <c r="R78" s="70">
        <v>2.0983446700000199</v>
      </c>
      <c r="S78" s="31"/>
      <c r="T78" s="70">
        <v>1.6660943400000001</v>
      </c>
      <c r="U78" s="90">
        <v>1.81218769999999</v>
      </c>
      <c r="V78" s="90">
        <v>3.6413626999997799</v>
      </c>
      <c r="W78" s="90">
        <v>1.4581531599984396</v>
      </c>
      <c r="X78" s="96"/>
      <c r="Y78" s="92">
        <v>-0.30509359075007164</v>
      </c>
    </row>
    <row r="79" spans="2:25" ht="15.75">
      <c r="B79" s="64" t="s">
        <v>159</v>
      </c>
      <c r="C79" s="70">
        <v>1.0445809900798</v>
      </c>
      <c r="D79" s="70">
        <v>2.6253944119238701</v>
      </c>
      <c r="E79" s="70">
        <v>3.6044514729006298</v>
      </c>
      <c r="F79" s="70">
        <v>4.8971604821908405</v>
      </c>
      <c r="G79" s="31"/>
      <c r="H79" s="70">
        <v>1.66001078988035</v>
      </c>
      <c r="I79" s="90">
        <v>2.6962596774650902</v>
      </c>
      <c r="J79" s="90">
        <v>3.8714924232596699</v>
      </c>
      <c r="K79" s="90">
        <v>4.6211801560669903</v>
      </c>
      <c r="L79" s="96"/>
      <c r="M79" s="92">
        <v>-5.635517298799754E-2</v>
      </c>
      <c r="N79" s="31"/>
      <c r="O79" s="70">
        <v>1.0445809900798</v>
      </c>
      <c r="P79" s="70">
        <v>1.5808134218440701</v>
      </c>
      <c r="Q79" s="70">
        <v>0.97905706097675971</v>
      </c>
      <c r="R79" s="70">
        <v>1.2927090092902107</v>
      </c>
      <c r="S79" s="31"/>
      <c r="T79" s="70">
        <v>1.66001078988035</v>
      </c>
      <c r="U79" s="90">
        <v>1.0362488875847402</v>
      </c>
      <c r="V79" s="90">
        <v>1.1752327457945797</v>
      </c>
      <c r="W79" s="90">
        <v>0.74968773280732037</v>
      </c>
      <c r="X79" s="96"/>
      <c r="Y79" s="92">
        <v>-0.42006458729721985</v>
      </c>
    </row>
    <row r="80" spans="2:25" ht="15.75">
      <c r="B80" s="64" t="s">
        <v>171</v>
      </c>
      <c r="C80" s="70">
        <v>-0.15401727514688401</v>
      </c>
      <c r="D80" s="70">
        <v>-0.20768841062750201</v>
      </c>
      <c r="E80" s="70">
        <v>5.49034009268137E-2</v>
      </c>
      <c r="F80" s="70">
        <v>0.17193817174613302</v>
      </c>
      <c r="G80" s="31"/>
      <c r="H80" s="70">
        <v>1.22747401367119E-2</v>
      </c>
      <c r="I80" s="90">
        <v>0.19136009071826601</v>
      </c>
      <c r="J80" s="90">
        <v>0.36651063612423795</v>
      </c>
      <c r="K80" s="90">
        <v>0.333054824371258</v>
      </c>
      <c r="L80" s="96"/>
      <c r="M80" s="92">
        <v>0.93706156689285947</v>
      </c>
      <c r="N80" s="31"/>
      <c r="O80" s="70">
        <v>-0.15401727514688401</v>
      </c>
      <c r="P80" s="70">
        <v>-5.3671135480617999E-2</v>
      </c>
      <c r="Q80" s="70">
        <v>0.26259181155431571</v>
      </c>
      <c r="R80" s="70">
        <v>0.11703477081931932</v>
      </c>
      <c r="S80" s="31"/>
      <c r="T80" s="70">
        <v>1.22747401367119E-2</v>
      </c>
      <c r="U80" s="90">
        <v>0.17908535058155411</v>
      </c>
      <c r="V80" s="90">
        <v>0.17515054540597194</v>
      </c>
      <c r="W80" s="90">
        <v>-3.3455811752979958E-2</v>
      </c>
      <c r="X80" s="96"/>
      <c r="Y80" s="92">
        <v>-1.2858621546294966</v>
      </c>
    </row>
    <row r="81" spans="2:25" ht="15.75">
      <c r="B81" s="83" t="s">
        <v>160</v>
      </c>
      <c r="C81" s="77">
        <v>0.62777705002335904</v>
      </c>
      <c r="D81" s="77">
        <v>0.92185923691981897</v>
      </c>
      <c r="E81" s="77">
        <v>1.4017349369016798</v>
      </c>
      <c r="F81" s="77">
        <v>3.2261498219079998</v>
      </c>
      <c r="G81" s="31"/>
      <c r="H81" s="77">
        <v>1.3342625720818702</v>
      </c>
      <c r="I81" s="208">
        <v>2.67174433304745</v>
      </c>
      <c r="J81" s="208">
        <v>4.2332060088939896</v>
      </c>
      <c r="K81" s="208">
        <v>6.2064863982609104</v>
      </c>
      <c r="L81" s="96"/>
      <c r="M81" s="100">
        <v>0.9238060043319033</v>
      </c>
      <c r="N81" s="31"/>
      <c r="O81" s="77">
        <v>0.62777705002335904</v>
      </c>
      <c r="P81" s="77">
        <v>0.29408218689645993</v>
      </c>
      <c r="Q81" s="77">
        <v>0.47987569998186086</v>
      </c>
      <c r="R81" s="77">
        <v>1.82441488500632</v>
      </c>
      <c r="S81" s="31"/>
      <c r="T81" s="77">
        <v>1.3342625720818702</v>
      </c>
      <c r="U81" s="208">
        <v>1.3374817609655798</v>
      </c>
      <c r="V81" s="208">
        <v>1.5614616758465396</v>
      </c>
      <c r="W81" s="208">
        <v>1.9732803893669209</v>
      </c>
      <c r="X81" s="96"/>
      <c r="Y81" s="100">
        <v>8.1596300043389081E-2</v>
      </c>
    </row>
    <row r="82" spans="2:25" ht="15.75">
      <c r="B82" s="78"/>
      <c r="C82" s="38"/>
      <c r="D82" s="38"/>
      <c r="E82" s="38"/>
      <c r="F82" s="38"/>
      <c r="G82" s="31"/>
      <c r="H82" s="38"/>
      <c r="N82" s="31"/>
      <c r="O82" s="38"/>
      <c r="P82" s="38"/>
      <c r="Q82" s="38"/>
      <c r="R82" s="38"/>
      <c r="S82" s="31"/>
      <c r="T82" s="38"/>
      <c r="U82" s="38"/>
      <c r="V82" s="38"/>
      <c r="W82" s="38"/>
      <c r="X82" s="31"/>
      <c r="Y82" s="79"/>
    </row>
    <row r="83" spans="2:25" ht="15" customHeight="1">
      <c r="B83" s="203" t="s">
        <v>227</v>
      </c>
    </row>
    <row r="84" spans="2:25" ht="15" customHeight="1"/>
    <row r="85" spans="2:25" ht="15" customHeight="1"/>
    <row r="86" spans="2:25" ht="15" customHeight="1"/>
    <row r="87" spans="2:25" ht="15" customHeight="1"/>
  </sheetData>
  <mergeCells count="4">
    <mergeCell ref="M9:M10"/>
    <mergeCell ref="Y9:Y10"/>
    <mergeCell ref="M47:M48"/>
    <mergeCell ref="Y47:Y48"/>
  </mergeCells>
  <pageMargins left="0.7" right="0.7" top="0.75" bottom="0.75" header="0.3" footer="0.3"/>
  <pageSetup paperSize="9" scale="3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7231-828E-4DF1-AE7C-FA6A79F15431}">
  <sheetPr>
    <tabColor rgb="FFD81E05"/>
    <pageSetUpPr fitToPage="1"/>
  </sheetPr>
  <dimension ref="A1:AJ83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36" width="0" hidden="1" customWidth="1"/>
    <col min="37" max="16384" width="11.42578125" hidden="1"/>
  </cols>
  <sheetData>
    <row r="1" spans="1:14" ht="15.75">
      <c r="A1" s="106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23" t="str">
        <f>+Index!B19</f>
        <v>Regional Data by Segments</v>
      </c>
      <c r="C2" s="124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/>
    <row r="4" spans="1:14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5" customHeight="1">
      <c r="C5" s="125" t="s">
        <v>210</v>
      </c>
      <c r="D5" s="125"/>
      <c r="E5" s="125"/>
      <c r="F5" s="108"/>
      <c r="G5" s="125" t="s">
        <v>172</v>
      </c>
      <c r="H5" s="125"/>
      <c r="I5" s="125"/>
      <c r="J5" s="108"/>
      <c r="K5" s="125" t="s">
        <v>4</v>
      </c>
      <c r="L5" s="125"/>
    </row>
    <row r="6" spans="1:14" ht="30" customHeight="1">
      <c r="B6" s="128" t="s">
        <v>0</v>
      </c>
      <c r="C6" s="126" t="s">
        <v>217</v>
      </c>
      <c r="D6" s="126" t="s">
        <v>242</v>
      </c>
      <c r="E6" s="127" t="s">
        <v>208</v>
      </c>
      <c r="F6" s="108"/>
      <c r="G6" s="126" t="s">
        <v>217</v>
      </c>
      <c r="H6" s="126" t="s">
        <v>242</v>
      </c>
      <c r="I6" s="127" t="s">
        <v>208</v>
      </c>
      <c r="J6" s="108"/>
      <c r="K6" s="126" t="s">
        <v>217</v>
      </c>
      <c r="L6" s="126" t="s">
        <v>242</v>
      </c>
    </row>
    <row r="7" spans="1:14" ht="15" customHeight="1">
      <c r="B7" s="109" t="s">
        <v>211</v>
      </c>
      <c r="C7" s="110">
        <v>1676.8796743600001</v>
      </c>
      <c r="D7" s="110">
        <v>2097.6313144299997</v>
      </c>
      <c r="E7" s="111">
        <v>0.25091343553352108</v>
      </c>
      <c r="F7" s="112"/>
      <c r="G7" s="110">
        <v>140.83891759166499</v>
      </c>
      <c r="H7" s="110">
        <v>187.86202612523797</v>
      </c>
      <c r="I7" s="111">
        <v>0.33387865611057393</v>
      </c>
      <c r="J7" s="112"/>
      <c r="K7" s="113" t="s">
        <v>136</v>
      </c>
      <c r="L7" s="113" t="s">
        <v>136</v>
      </c>
    </row>
    <row r="8" spans="1:14" ht="15" customHeight="1">
      <c r="B8" s="114" t="s">
        <v>212</v>
      </c>
      <c r="C8" s="110">
        <v>476.78628592000001</v>
      </c>
      <c r="D8" s="110">
        <v>466.47351433</v>
      </c>
      <c r="E8" s="111">
        <v>-2.1629757177475509E-2</v>
      </c>
      <c r="F8" s="112"/>
      <c r="G8" s="110">
        <v>94.907256275928802</v>
      </c>
      <c r="H8" s="110">
        <v>103.30749700629499</v>
      </c>
      <c r="I8" s="111">
        <v>8.8509994493400329E-2</v>
      </c>
      <c r="J8" s="112"/>
      <c r="K8" s="115">
        <v>0.66146916299448755</v>
      </c>
      <c r="L8" s="115">
        <v>0.73632735167209029</v>
      </c>
    </row>
    <row r="9" spans="1:14" ht="15" customHeight="1">
      <c r="B9" s="114" t="s">
        <v>213</v>
      </c>
      <c r="C9" s="110">
        <v>1200.0933884399999</v>
      </c>
      <c r="D9" s="110">
        <v>1631.1578001</v>
      </c>
      <c r="E9" s="111">
        <v>0.35919238936924758</v>
      </c>
      <c r="F9" s="112"/>
      <c r="G9" s="110">
        <v>43.949964456337803</v>
      </c>
      <c r="H9" s="110">
        <v>66.668315087035793</v>
      </c>
      <c r="I9" s="111">
        <v>0.51691397050542764</v>
      </c>
      <c r="J9" s="112"/>
      <c r="K9" s="113" t="s">
        <v>136</v>
      </c>
      <c r="L9" s="113" t="s">
        <v>136</v>
      </c>
    </row>
    <row r="10" spans="1:14" ht="15" customHeight="1">
      <c r="B10" s="109" t="s">
        <v>214</v>
      </c>
      <c r="C10" s="110">
        <v>2234.6093671900003</v>
      </c>
      <c r="D10" s="110">
        <v>2258.6160144600003</v>
      </c>
      <c r="E10" s="111">
        <v>1.0743106881444857E-2</v>
      </c>
      <c r="F10" s="112"/>
      <c r="G10" s="110">
        <v>248.98191732234301</v>
      </c>
      <c r="H10" s="110">
        <v>65.631092027935793</v>
      </c>
      <c r="I10" s="111">
        <v>-0.73640217436767963</v>
      </c>
      <c r="J10" s="112"/>
      <c r="K10" s="113">
        <v>0.84892419870590397</v>
      </c>
      <c r="L10" s="113">
        <v>0.98682615695113629</v>
      </c>
    </row>
    <row r="11" spans="1:14" ht="15" customHeight="1">
      <c r="B11" s="109" t="s">
        <v>215</v>
      </c>
      <c r="C11" s="110">
        <v>2134.0350714199999</v>
      </c>
      <c r="D11" s="110">
        <v>2197.65073368</v>
      </c>
      <c r="E11" s="111">
        <v>2.9810035979244656E-2</v>
      </c>
      <c r="F11" s="112"/>
      <c r="G11" s="110">
        <v>27.0385721658858</v>
      </c>
      <c r="H11" s="110">
        <v>63.678646473220603</v>
      </c>
      <c r="I11" s="111">
        <v>1.3551038894562297</v>
      </c>
      <c r="J11" s="112"/>
      <c r="K11" s="113">
        <v>1.0081510159448015</v>
      </c>
      <c r="L11" s="113">
        <v>0.99658149237048377</v>
      </c>
    </row>
    <row r="12" spans="1:14" ht="15" customHeight="1">
      <c r="B12" s="109" t="s">
        <v>216</v>
      </c>
      <c r="C12" s="110">
        <v>714.68744044000005</v>
      </c>
      <c r="D12" s="110">
        <v>778.20998707000001</v>
      </c>
      <c r="E12" s="111">
        <v>8.888157680634777E-2</v>
      </c>
      <c r="F12" s="112"/>
      <c r="G12" s="110">
        <v>45.711591043275099</v>
      </c>
      <c r="H12" s="110">
        <v>22.571034831918602</v>
      </c>
      <c r="I12" s="111">
        <v>-0.50622950729169247</v>
      </c>
      <c r="J12" s="112"/>
      <c r="K12" s="113">
        <v>0.93073936278093128</v>
      </c>
      <c r="L12" s="113">
        <v>0.98078923279398267</v>
      </c>
    </row>
    <row r="13" spans="1:14" ht="15" customHeight="1"/>
    <row r="14" spans="1:14" ht="30" customHeight="1">
      <c r="B14" s="126" t="s">
        <v>8</v>
      </c>
      <c r="C14" s="126" t="s">
        <v>217</v>
      </c>
      <c r="D14" s="126" t="s">
        <v>242</v>
      </c>
      <c r="E14" s="127" t="s">
        <v>208</v>
      </c>
      <c r="F14" s="108"/>
      <c r="G14" s="126" t="s">
        <v>217</v>
      </c>
      <c r="H14" s="126" t="s">
        <v>242</v>
      </c>
      <c r="I14" s="127" t="s">
        <v>208</v>
      </c>
      <c r="J14" s="108"/>
      <c r="K14" s="126" t="s">
        <v>217</v>
      </c>
      <c r="L14" s="126" t="s">
        <v>242</v>
      </c>
    </row>
    <row r="15" spans="1:14" ht="15" customHeight="1">
      <c r="B15" s="109" t="s">
        <v>211</v>
      </c>
      <c r="C15" s="110">
        <v>1209.4750972551301</v>
      </c>
      <c r="D15" s="110">
        <v>1154.6166210451202</v>
      </c>
      <c r="E15" s="111">
        <v>-4.5357259801801393E-2</v>
      </c>
      <c r="F15" s="112"/>
      <c r="G15" s="110">
        <v>31.2556266340879</v>
      </c>
      <c r="H15" s="110">
        <v>4.6754374524381799</v>
      </c>
      <c r="I15" s="111">
        <v>-0.8504129350157047</v>
      </c>
      <c r="J15" s="112"/>
      <c r="K15" s="113" t="s">
        <v>136</v>
      </c>
      <c r="L15" s="113" t="s">
        <v>136</v>
      </c>
    </row>
    <row r="16" spans="1:14" ht="15" customHeight="1">
      <c r="B16" s="114" t="s">
        <v>212</v>
      </c>
      <c r="C16" s="110">
        <v>1130.1364818004499</v>
      </c>
      <c r="D16" s="110">
        <v>1087.3795664737199</v>
      </c>
      <c r="E16" s="111">
        <v>-3.7833408632745702E-2</v>
      </c>
      <c r="F16" s="112"/>
      <c r="G16" s="110">
        <v>26.710016420649499</v>
      </c>
      <c r="H16" s="110">
        <v>1.90923435723516</v>
      </c>
      <c r="I16" s="111">
        <v>-0.92851991076429541</v>
      </c>
      <c r="J16" s="112"/>
      <c r="K16" s="115">
        <v>0.88063212723145956</v>
      </c>
      <c r="L16" s="115">
        <v>0.95390046040555687</v>
      </c>
    </row>
    <row r="17" spans="2:12" ht="15" customHeight="1">
      <c r="B17" s="114" t="s">
        <v>213</v>
      </c>
      <c r="C17" s="110">
        <v>79.338615454677594</v>
      </c>
      <c r="D17" s="110">
        <v>67.23705457139701</v>
      </c>
      <c r="E17" s="111">
        <v>-0.15253052771249373</v>
      </c>
      <c r="F17" s="112"/>
      <c r="G17" s="110">
        <v>6.4448830596844101E-2</v>
      </c>
      <c r="H17" s="110">
        <v>0.64077355878797693</v>
      </c>
      <c r="I17" s="111" t="s">
        <v>136</v>
      </c>
      <c r="J17" s="112"/>
      <c r="K17" s="113" t="s">
        <v>136</v>
      </c>
      <c r="L17" s="113" t="s">
        <v>136</v>
      </c>
    </row>
    <row r="18" spans="2:12" ht="15" customHeight="1">
      <c r="B18" s="109" t="s">
        <v>214</v>
      </c>
      <c r="C18" s="110">
        <v>443.52968885742598</v>
      </c>
      <c r="D18" s="110">
        <v>461.37109223572202</v>
      </c>
      <c r="E18" s="111">
        <v>4.0225950655653202E-2</v>
      </c>
      <c r="F18" s="112"/>
      <c r="G18" s="110">
        <v>14.8446774562745</v>
      </c>
      <c r="H18" s="110">
        <v>-6.5477471684900204</v>
      </c>
      <c r="I18" s="111">
        <v>-1.441083828717507</v>
      </c>
      <c r="J18" s="112"/>
      <c r="K18" s="113">
        <v>1.0018713809170774</v>
      </c>
      <c r="L18" s="113">
        <v>1.0883258823206319</v>
      </c>
    </row>
    <row r="19" spans="2:12" ht="15" customHeight="1">
      <c r="B19" s="109" t="s">
        <v>215</v>
      </c>
      <c r="C19" s="110">
        <v>1431.8866444676701</v>
      </c>
      <c r="D19" s="110">
        <v>1723.1965163575799</v>
      </c>
      <c r="E19" s="111">
        <v>0.20344478595106216</v>
      </c>
      <c r="F19" s="112"/>
      <c r="G19" s="110">
        <v>43.766211389606198</v>
      </c>
      <c r="H19" s="110">
        <v>56.065842926487697</v>
      </c>
      <c r="I19" s="111">
        <v>0.28103030046147592</v>
      </c>
      <c r="J19" s="112"/>
      <c r="K19" s="113">
        <v>0.79316648661856126</v>
      </c>
      <c r="L19" s="113">
        <v>0.77785067687322729</v>
      </c>
    </row>
    <row r="20" spans="2:12" ht="15" customHeight="1"/>
    <row r="21" spans="2:12" ht="30" customHeight="1">
      <c r="B21" s="126" t="s">
        <v>9</v>
      </c>
      <c r="C21" s="126" t="s">
        <v>217</v>
      </c>
      <c r="D21" s="126" t="s">
        <v>242</v>
      </c>
      <c r="E21" s="127" t="s">
        <v>208</v>
      </c>
      <c r="F21" s="108"/>
      <c r="G21" s="126" t="s">
        <v>217</v>
      </c>
      <c r="H21" s="126" t="s">
        <v>242</v>
      </c>
      <c r="I21" s="127" t="s">
        <v>208</v>
      </c>
      <c r="J21" s="108"/>
      <c r="K21" s="126" t="s">
        <v>217</v>
      </c>
      <c r="L21" s="126" t="s">
        <v>242</v>
      </c>
    </row>
    <row r="22" spans="2:12" ht="15" customHeight="1">
      <c r="B22" s="109" t="s">
        <v>211</v>
      </c>
      <c r="C22" s="110">
        <v>424.07136566577003</v>
      </c>
      <c r="D22" s="110">
        <v>403.78642860000303</v>
      </c>
      <c r="E22" s="111">
        <v>-4.7833781547407001E-2</v>
      </c>
      <c r="F22" s="112"/>
      <c r="G22" s="110">
        <v>5.6029346111422198</v>
      </c>
      <c r="H22" s="110">
        <v>-12.7676562749498</v>
      </c>
      <c r="I22" s="111" t="s">
        <v>136</v>
      </c>
      <c r="J22" s="112"/>
      <c r="K22" s="113" t="s">
        <v>136</v>
      </c>
      <c r="L22" s="113" t="s">
        <v>136</v>
      </c>
    </row>
    <row r="23" spans="2:12" ht="15" customHeight="1">
      <c r="B23" s="114" t="s">
        <v>212</v>
      </c>
      <c r="C23" s="110">
        <v>229.28156528469202</v>
      </c>
      <c r="D23" s="110">
        <v>327.56580653733999</v>
      </c>
      <c r="E23" s="111">
        <v>0.42866176847061993</v>
      </c>
      <c r="F23" s="112"/>
      <c r="G23" s="110">
        <v>3.6144437958884001</v>
      </c>
      <c r="H23" s="110">
        <v>-13.9600312895067</v>
      </c>
      <c r="I23" s="111" t="s">
        <v>136</v>
      </c>
      <c r="J23" s="112"/>
      <c r="K23" s="115">
        <v>1.0316804213009048</v>
      </c>
      <c r="L23" s="115">
        <v>1.1383934205663671</v>
      </c>
    </row>
    <row r="24" spans="2:12" ht="15" customHeight="1">
      <c r="B24" s="114" t="s">
        <v>213</v>
      </c>
      <c r="C24" s="110">
        <v>194.78980038107801</v>
      </c>
      <c r="D24" s="110">
        <v>76.220622062662997</v>
      </c>
      <c r="E24" s="111">
        <v>-0.60870321796342319</v>
      </c>
      <c r="F24" s="112"/>
      <c r="G24" s="110">
        <v>1.9884908152539</v>
      </c>
      <c r="H24" s="110">
        <v>1.1923750145568399</v>
      </c>
      <c r="I24" s="111">
        <v>-0.40036181942103072</v>
      </c>
      <c r="J24" s="112"/>
      <c r="K24" s="113" t="s">
        <v>136</v>
      </c>
      <c r="L24" s="113" t="s">
        <v>136</v>
      </c>
    </row>
    <row r="25" spans="2:12" ht="15" customHeight="1">
      <c r="B25" s="109" t="s">
        <v>214</v>
      </c>
      <c r="C25" s="110">
        <v>230.65664693195799</v>
      </c>
      <c r="D25" s="110">
        <v>244.06507238456399</v>
      </c>
      <c r="E25" s="111">
        <v>5.8131537204567894E-2</v>
      </c>
      <c r="F25" s="112"/>
      <c r="G25" s="110">
        <v>29.330303873622199</v>
      </c>
      <c r="H25" s="110">
        <v>17.229601482437303</v>
      </c>
      <c r="I25" s="111">
        <v>-0.41256655380469803</v>
      </c>
      <c r="J25" s="112"/>
      <c r="K25" s="113">
        <v>0.87175921009903024</v>
      </c>
      <c r="L25" s="113">
        <v>0.95281595680553322</v>
      </c>
    </row>
    <row r="26" spans="2:12" ht="15" customHeight="1">
      <c r="B26" s="109" t="s">
        <v>215</v>
      </c>
      <c r="C26" s="110">
        <v>468.58140512202402</v>
      </c>
      <c r="D26" s="110">
        <v>1039.5421309727401</v>
      </c>
      <c r="E26" s="111">
        <v>1.2184878008593432</v>
      </c>
      <c r="F26" s="112"/>
      <c r="G26" s="110">
        <v>20.795643660734498</v>
      </c>
      <c r="H26" s="110">
        <v>27.960693535691302</v>
      </c>
      <c r="I26" s="111">
        <v>0.34454571312382909</v>
      </c>
      <c r="J26" s="112"/>
      <c r="K26" s="113">
        <v>0.82598856032856183</v>
      </c>
      <c r="L26" s="113">
        <v>0.80939447823783739</v>
      </c>
    </row>
    <row r="27" spans="2:12" ht="15" customHeight="1">
      <c r="B27" s="109" t="s">
        <v>216</v>
      </c>
      <c r="C27" s="110">
        <v>455.93408760479099</v>
      </c>
      <c r="D27" s="110">
        <v>493.45782346792299</v>
      </c>
      <c r="E27" s="111">
        <v>8.2300790581944852E-2</v>
      </c>
      <c r="F27" s="112"/>
      <c r="G27" s="110">
        <v>16.913691026370401</v>
      </c>
      <c r="H27" s="110">
        <v>-0.118477259693479</v>
      </c>
      <c r="I27" s="111">
        <v>-1.0070048140000167</v>
      </c>
      <c r="J27" s="112"/>
      <c r="K27" s="113">
        <v>0.94435040955038885</v>
      </c>
      <c r="L27" s="113">
        <v>1.0127626339549256</v>
      </c>
    </row>
    <row r="28" spans="2:12" ht="15" customHeight="1"/>
    <row r="29" spans="2:12" ht="30" customHeight="1">
      <c r="B29" s="126" t="s">
        <v>10</v>
      </c>
      <c r="C29" s="126" t="s">
        <v>217</v>
      </c>
      <c r="D29" s="126" t="s">
        <v>242</v>
      </c>
      <c r="E29" s="127" t="s">
        <v>208</v>
      </c>
      <c r="F29" s="108"/>
      <c r="G29" s="126" t="s">
        <v>217</v>
      </c>
      <c r="H29" s="126" t="s">
        <v>242</v>
      </c>
      <c r="I29" s="127" t="s">
        <v>208</v>
      </c>
      <c r="J29" s="108"/>
      <c r="K29" s="126" t="s">
        <v>217</v>
      </c>
      <c r="L29" s="126" t="s">
        <v>242</v>
      </c>
    </row>
    <row r="30" spans="2:12" ht="15" customHeight="1">
      <c r="B30" s="109" t="s">
        <v>211</v>
      </c>
      <c r="C30" s="110">
        <v>226.328712078237</v>
      </c>
      <c r="D30" s="110">
        <v>265.35930807560504</v>
      </c>
      <c r="E30" s="111">
        <v>0.17245092608434054</v>
      </c>
      <c r="F30" s="112"/>
      <c r="G30" s="110">
        <v>3.0673985240839703</v>
      </c>
      <c r="H30" s="110">
        <v>0.39364304085178997</v>
      </c>
      <c r="I30" s="111">
        <v>-0.87166876499383295</v>
      </c>
      <c r="J30" s="112"/>
      <c r="K30" s="113" t="s">
        <v>136</v>
      </c>
      <c r="L30" s="113" t="s">
        <v>136</v>
      </c>
    </row>
    <row r="31" spans="2:12" ht="15" customHeight="1">
      <c r="B31" s="114" t="s">
        <v>212</v>
      </c>
      <c r="C31" s="110">
        <v>175.394845099381</v>
      </c>
      <c r="D31" s="110">
        <v>192.10896561291699</v>
      </c>
      <c r="E31" s="111">
        <v>9.5294251687189274E-2</v>
      </c>
      <c r="F31" s="112"/>
      <c r="G31" s="110">
        <v>0.44147664397620801</v>
      </c>
      <c r="H31" s="110">
        <v>-18.459506824598201</v>
      </c>
      <c r="I31" s="111" t="s">
        <v>136</v>
      </c>
      <c r="J31" s="112"/>
      <c r="K31" s="115">
        <v>1.082442695022455</v>
      </c>
      <c r="L31" s="115">
        <v>1.1966403420286185</v>
      </c>
    </row>
    <row r="32" spans="2:12" ht="15" customHeight="1">
      <c r="B32" s="114" t="s">
        <v>213</v>
      </c>
      <c r="C32" s="110">
        <v>50.933866978856599</v>
      </c>
      <c r="D32" s="110">
        <v>73.250342462688209</v>
      </c>
      <c r="E32" s="111">
        <v>0.43814610606918003</v>
      </c>
      <c r="F32" s="112"/>
      <c r="G32" s="110">
        <v>2.1286050519734299</v>
      </c>
      <c r="H32" s="110">
        <v>18.162582501972302</v>
      </c>
      <c r="I32" s="111" t="s">
        <v>136</v>
      </c>
      <c r="J32" s="112"/>
      <c r="K32" s="113" t="s">
        <v>136</v>
      </c>
      <c r="L32" s="113" t="s">
        <v>136</v>
      </c>
    </row>
    <row r="33" spans="2:12" ht="15" customHeight="1">
      <c r="B33" s="109" t="s">
        <v>214</v>
      </c>
      <c r="C33" s="110">
        <v>345.40835962080598</v>
      </c>
      <c r="D33" s="110">
        <v>388.72478319907003</v>
      </c>
      <c r="E33" s="111">
        <v>0.12540641351534576</v>
      </c>
      <c r="F33" s="112"/>
      <c r="G33" s="110">
        <v>35.426365759194802</v>
      </c>
      <c r="H33" s="110">
        <v>23.175756965565899</v>
      </c>
      <c r="I33" s="111">
        <v>-0.34580484142518331</v>
      </c>
      <c r="J33" s="112"/>
      <c r="K33" s="113">
        <v>0.92451508022487483</v>
      </c>
      <c r="L33" s="113">
        <v>0.98477990898108569</v>
      </c>
    </row>
    <row r="34" spans="2:12" ht="15" customHeight="1">
      <c r="B34" s="109" t="s">
        <v>215</v>
      </c>
      <c r="C34" s="110">
        <v>694.36358112062999</v>
      </c>
      <c r="D34" s="110">
        <v>769.30203125730498</v>
      </c>
      <c r="E34" s="111">
        <v>0.10792393520370436</v>
      </c>
      <c r="F34" s="112"/>
      <c r="G34" s="110">
        <v>10.0169757634888</v>
      </c>
      <c r="H34" s="110">
        <v>18.9725298321931</v>
      </c>
      <c r="I34" s="111">
        <v>0.89403770959960693</v>
      </c>
      <c r="J34" s="112"/>
      <c r="K34" s="113">
        <v>0.98869994797351124</v>
      </c>
      <c r="L34" s="113">
        <v>0.93879081185367952</v>
      </c>
    </row>
    <row r="35" spans="2:12" ht="15" customHeight="1">
      <c r="B35" s="109" t="s">
        <v>216</v>
      </c>
      <c r="C35" s="110">
        <v>147.64785005774098</v>
      </c>
      <c r="D35" s="110">
        <v>164.04817610118801</v>
      </c>
      <c r="E35" s="111">
        <v>0.1110773102150374</v>
      </c>
      <c r="F35" s="112"/>
      <c r="G35" s="110">
        <v>12.142279818484999</v>
      </c>
      <c r="H35" s="110">
        <v>8.0396470647098504</v>
      </c>
      <c r="I35" s="111">
        <v>-0.3378799381257413</v>
      </c>
      <c r="J35" s="112"/>
      <c r="K35" s="113">
        <v>0.96101221000941095</v>
      </c>
      <c r="L35" s="113">
        <v>0.97541354547351333</v>
      </c>
    </row>
    <row r="36" spans="2:12" ht="15" customHeight="1"/>
    <row r="37" spans="2:12" ht="30" customHeight="1">
      <c r="B37" s="126" t="s">
        <v>7</v>
      </c>
      <c r="C37" s="126" t="s">
        <v>217</v>
      </c>
      <c r="D37" s="126" t="s">
        <v>242</v>
      </c>
      <c r="E37" s="127" t="s">
        <v>208</v>
      </c>
      <c r="F37" s="108"/>
      <c r="G37" s="126" t="s">
        <v>217</v>
      </c>
      <c r="H37" s="126" t="s">
        <v>242</v>
      </c>
      <c r="I37" s="127" t="s">
        <v>208</v>
      </c>
      <c r="J37" s="108"/>
      <c r="K37" s="126" t="s">
        <v>217</v>
      </c>
      <c r="L37" s="126" t="s">
        <v>242</v>
      </c>
    </row>
    <row r="38" spans="2:12" ht="15" customHeight="1">
      <c r="B38" s="109" t="s">
        <v>211</v>
      </c>
      <c r="C38" s="110">
        <v>2.25477038571543</v>
      </c>
      <c r="D38" s="110">
        <v>0.79157547815794804</v>
      </c>
      <c r="E38" s="111">
        <v>-0.64893299860030573</v>
      </c>
      <c r="F38" s="112"/>
      <c r="G38" s="110">
        <v>0.94580262685181005</v>
      </c>
      <c r="H38" s="110">
        <v>0.66352475797277299</v>
      </c>
      <c r="I38" s="111">
        <v>-0.29845325109597609</v>
      </c>
      <c r="J38" s="112"/>
      <c r="K38" s="113" t="s">
        <v>136</v>
      </c>
      <c r="L38" s="113" t="s">
        <v>136</v>
      </c>
    </row>
    <row r="39" spans="2:12" ht="15" customHeight="1">
      <c r="B39" s="109" t="s">
        <v>214</v>
      </c>
      <c r="C39" s="110">
        <v>1350.72375606026</v>
      </c>
      <c r="D39" s="110">
        <v>1282.2009994315299</v>
      </c>
      <c r="E39" s="111">
        <v>-5.0730400143841926E-2</v>
      </c>
      <c r="F39" s="112"/>
      <c r="G39" s="110">
        <v>79.856901234565896</v>
      </c>
      <c r="H39" s="110">
        <v>59.936761921655105</v>
      </c>
      <c r="I39" s="111">
        <v>-0.24944793756019673</v>
      </c>
      <c r="J39" s="112"/>
      <c r="K39" s="113">
        <v>0.9598133588290112</v>
      </c>
      <c r="L39" s="113">
        <v>0.99482241914190839</v>
      </c>
    </row>
    <row r="40" spans="2:12" ht="15" customHeight="1">
      <c r="B40" s="109" t="s">
        <v>215</v>
      </c>
      <c r="C40" s="110">
        <v>696.44101154088696</v>
      </c>
      <c r="D40" s="110">
        <v>685.60496359638194</v>
      </c>
      <c r="E40" s="111">
        <v>-1.5559175529496885E-2</v>
      </c>
      <c r="F40" s="112"/>
      <c r="G40" s="110">
        <v>-10.721840452062001</v>
      </c>
      <c r="H40" s="110">
        <v>27.395975361281199</v>
      </c>
      <c r="I40" s="111" t="s">
        <v>136</v>
      </c>
      <c r="J40" s="112"/>
      <c r="K40" s="113">
        <v>1.1453597464491945</v>
      </c>
      <c r="L40" s="113">
        <v>0.96441823879954591</v>
      </c>
    </row>
    <row r="41" spans="2:12" ht="15" customHeight="1">
      <c r="B41" s="109" t="s">
        <v>216</v>
      </c>
      <c r="C41" s="110">
        <v>50.220281392396402</v>
      </c>
      <c r="D41" s="110">
        <v>45.099278354375301</v>
      </c>
      <c r="E41" s="111">
        <v>-0.10197081529687418</v>
      </c>
      <c r="F41" s="112"/>
      <c r="G41" s="110">
        <v>3.6575640813830002</v>
      </c>
      <c r="H41" s="110">
        <v>-2.8376361134256998</v>
      </c>
      <c r="I41" s="111">
        <v>-1.7758267661991942</v>
      </c>
      <c r="J41" s="112"/>
      <c r="K41" s="113">
        <v>0.91868738469284217</v>
      </c>
      <c r="L41" s="113">
        <v>1.0639602182876735</v>
      </c>
    </row>
    <row r="42" spans="2:12" ht="15" customHeight="1"/>
    <row r="43" spans="2:12" ht="30" customHeight="1">
      <c r="B43" s="126" t="s">
        <v>151</v>
      </c>
      <c r="C43" s="126" t="s">
        <v>217</v>
      </c>
      <c r="D43" s="126" t="s">
        <v>242</v>
      </c>
      <c r="E43" s="127" t="s">
        <v>208</v>
      </c>
      <c r="F43" s="108"/>
      <c r="G43" s="126" t="s">
        <v>217</v>
      </c>
      <c r="H43" s="126" t="s">
        <v>242</v>
      </c>
      <c r="I43" s="127" t="s">
        <v>208</v>
      </c>
      <c r="J43" s="108"/>
      <c r="K43" s="126" t="s">
        <v>217</v>
      </c>
      <c r="L43" s="126" t="s">
        <v>242</v>
      </c>
    </row>
    <row r="44" spans="2:12" ht="15" customHeight="1">
      <c r="B44" s="109" t="s">
        <v>211</v>
      </c>
      <c r="C44" s="110">
        <v>279.68295841466897</v>
      </c>
      <c r="D44" s="110">
        <v>335.03638305672899</v>
      </c>
      <c r="E44" s="111">
        <v>0.19791489962713729</v>
      </c>
      <c r="F44" s="112"/>
      <c r="G44" s="110">
        <v>3.4019933608318902</v>
      </c>
      <c r="H44" s="110">
        <v>2.5297950989197702</v>
      </c>
      <c r="I44" s="111">
        <v>-0.25637859025651982</v>
      </c>
      <c r="J44" s="112"/>
      <c r="K44" s="113" t="s">
        <v>136</v>
      </c>
      <c r="L44" s="113" t="s">
        <v>136</v>
      </c>
    </row>
    <row r="45" spans="2:12" ht="15" customHeight="1">
      <c r="B45" s="114" t="s">
        <v>212</v>
      </c>
      <c r="C45" s="110">
        <v>23.231373380099701</v>
      </c>
      <c r="D45" s="110">
        <v>24.490073614609699</v>
      </c>
      <c r="E45" s="111">
        <v>5.4181051370308451E-2</v>
      </c>
      <c r="F45" s="112"/>
      <c r="G45" s="110">
        <v>0.93796297842704301</v>
      </c>
      <c r="H45" s="110">
        <v>0.17694614642443302</v>
      </c>
      <c r="I45" s="111">
        <v>-0.8113506071197284</v>
      </c>
      <c r="J45" s="112"/>
      <c r="K45" s="115">
        <v>1.0142627663309502</v>
      </c>
      <c r="L45" s="115">
        <v>0.91306902419056601</v>
      </c>
    </row>
    <row r="46" spans="2:12" ht="15" customHeight="1">
      <c r="B46" s="114" t="s">
        <v>213</v>
      </c>
      <c r="C46" s="110">
        <v>256.45158503456901</v>
      </c>
      <c r="D46" s="110">
        <v>310.54630944211897</v>
      </c>
      <c r="E46" s="111">
        <v>0.21093542627259695</v>
      </c>
      <c r="F46" s="112"/>
      <c r="G46" s="110">
        <v>2.45148096140489</v>
      </c>
      <c r="H46" s="110">
        <v>2.7403265024954497</v>
      </c>
      <c r="I46" s="111">
        <v>0.1178249171166431</v>
      </c>
      <c r="J46" s="112"/>
      <c r="K46" s="113" t="s">
        <v>136</v>
      </c>
      <c r="L46" s="113" t="s">
        <v>136</v>
      </c>
    </row>
    <row r="47" spans="2:12" ht="15" customHeight="1">
      <c r="B47" s="109" t="s">
        <v>214</v>
      </c>
      <c r="C47" s="110">
        <v>928.00153475215598</v>
      </c>
      <c r="D47" s="110">
        <v>749.16019639397098</v>
      </c>
      <c r="E47" s="111">
        <v>-0.19271664071757022</v>
      </c>
      <c r="F47" s="112"/>
      <c r="G47" s="110">
        <v>30.442015861336799</v>
      </c>
      <c r="H47" s="110">
        <v>-1.54841568326162</v>
      </c>
      <c r="I47" s="111">
        <v>-1.0508644266632881</v>
      </c>
      <c r="J47" s="112"/>
      <c r="K47" s="113">
        <v>0.98204673389542063</v>
      </c>
      <c r="L47" s="113">
        <v>1.0951619629490477</v>
      </c>
    </row>
    <row r="48" spans="2:12" ht="15" customHeight="1">
      <c r="B48" s="109" t="s">
        <v>215</v>
      </c>
      <c r="C48" s="110">
        <v>135.16786203925398</v>
      </c>
      <c r="D48" s="110">
        <v>145.86667526892299</v>
      </c>
      <c r="E48" s="111">
        <v>7.9152048928331664E-2</v>
      </c>
      <c r="F48" s="112"/>
      <c r="G48" s="110">
        <v>0.53977139625361992</v>
      </c>
      <c r="H48" s="110">
        <v>1.9068096473273799</v>
      </c>
      <c r="I48" s="111" t="s">
        <v>136</v>
      </c>
      <c r="J48" s="112"/>
      <c r="K48" s="113">
        <v>1.0543350720421574</v>
      </c>
      <c r="L48" s="113">
        <v>1.1370757735466799</v>
      </c>
    </row>
    <row r="49" spans="2:12" ht="15" customHeight="1">
      <c r="B49" s="109" t="s">
        <v>216</v>
      </c>
      <c r="C49" s="110">
        <v>117.08315012164499</v>
      </c>
      <c r="D49" s="110">
        <v>108.356439758701</v>
      </c>
      <c r="E49" s="111">
        <v>-7.4534297666891153E-2</v>
      </c>
      <c r="F49" s="112"/>
      <c r="G49" s="110">
        <v>9.1534919283359297</v>
      </c>
      <c r="H49" s="110">
        <v>7.0029461152572905</v>
      </c>
      <c r="I49" s="111">
        <v>-0.23494266777264755</v>
      </c>
      <c r="J49" s="112"/>
      <c r="K49" s="113">
        <v>0.9598893607155895</v>
      </c>
      <c r="L49" s="113">
        <v>1.0429226405985341</v>
      </c>
    </row>
    <row r="50" spans="2:12" ht="15" customHeight="1"/>
    <row r="51" spans="2:12" ht="15" customHeight="1">
      <c r="B51" s="109" t="s">
        <v>227</v>
      </c>
    </row>
    <row r="52" spans="2:12" ht="15" customHeight="1">
      <c r="B52" s="109"/>
    </row>
    <row r="53" spans="2:12" ht="15" hidden="1" customHeight="1"/>
    <row r="54" spans="2:12" ht="15" hidden="1" customHeight="1"/>
    <row r="55" spans="2:12" ht="15" hidden="1" customHeight="1"/>
    <row r="56" spans="2:12" ht="15" hidden="1" customHeight="1"/>
    <row r="57" spans="2:12" ht="15" hidden="1" customHeight="1"/>
    <row r="58" spans="2:12" ht="15" hidden="1" customHeight="1"/>
    <row r="59" spans="2:12" ht="15" hidden="1" customHeight="1"/>
    <row r="60" spans="2:12" ht="15" hidden="1" customHeight="1"/>
    <row r="61" spans="2:12" ht="15" hidden="1" customHeight="1"/>
    <row r="62" spans="2:12" ht="15" hidden="1" customHeight="1"/>
    <row r="63" spans="2:12" ht="15" hidden="1" customHeight="1"/>
    <row r="64" spans="2:12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</sheetData>
  <pageMargins left="0.7" right="0.7" top="0.75" bottom="0.75" header="0.3" footer="0.3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24D2-4C45-44ED-BA54-98146DBA0F7C}">
  <sheetPr>
    <tabColor rgb="FFD81E05"/>
    <pageSetUpPr fitToPage="1"/>
  </sheetPr>
  <dimension ref="A1:V75"/>
  <sheetViews>
    <sheetView showGridLines="0" showRowColHeaders="0" tabSelected="1" zoomScale="80" zoomScaleNormal="80" zoomScaleSheetLayoutView="80" workbookViewId="0">
      <pane ySplit="4" topLeftCell="A5" activePane="bottomLeft" state="frozen"/>
      <selection activeCell="K7" sqref="K7:U37"/>
      <selection pane="bottomLeft" activeCell="N10" sqref="N10"/>
    </sheetView>
  </sheetViews>
  <sheetFormatPr baseColWidth="10" defaultColWidth="0" defaultRowHeight="14.25" zeroHeight="1"/>
  <cols>
    <col min="1" max="1" width="5.85546875" style="196" customWidth="1"/>
    <col min="2" max="2" width="64.5703125" style="131" bestFit="1" customWidth="1"/>
    <col min="3" max="3" width="12.7109375" style="131" customWidth="1"/>
    <col min="4" max="4" width="16" style="132" bestFit="1" customWidth="1"/>
    <col min="5" max="5" width="5.85546875" style="195" customWidth="1"/>
    <col min="6" max="6" width="17.7109375" style="131" bestFit="1" customWidth="1"/>
    <col min="7" max="7" width="2.28515625" style="131" customWidth="1"/>
    <col min="8" max="8" width="16.7109375" style="131" customWidth="1"/>
    <col min="9" max="9" width="13" style="131" bestFit="1" customWidth="1"/>
    <col min="10" max="10" width="2.28515625" style="131" customWidth="1"/>
    <col min="11" max="11" width="13.7109375" style="131" bestFit="1" customWidth="1"/>
    <col min="12" max="12" width="14.140625" style="131" bestFit="1" customWidth="1"/>
    <col min="13" max="13" width="2.28515625" style="195" customWidth="1"/>
    <col min="14" max="14" width="36" style="195" customWidth="1"/>
    <col min="15" max="16" width="11.42578125" style="195" customWidth="1"/>
    <col min="17" max="18" width="16.5703125" style="211" hidden="1" customWidth="1"/>
    <col min="19" max="21" width="11.42578125" style="211" hidden="1" customWidth="1"/>
    <col min="22" max="22" width="15.85546875" style="211" hidden="1" customWidth="1"/>
    <col min="23" max="16384" width="11.42578125" style="211" hidden="1"/>
  </cols>
  <sheetData>
    <row r="1" spans="1:20" s="209" customFormat="1" ht="15">
      <c r="A1" s="129"/>
      <c r="B1" s="130"/>
      <c r="C1" s="131"/>
      <c r="D1" s="132"/>
      <c r="E1" s="133"/>
      <c r="F1" s="131"/>
      <c r="G1" s="131"/>
      <c r="H1" s="131"/>
      <c r="I1" s="131"/>
      <c r="J1" s="131"/>
      <c r="K1" s="131"/>
      <c r="L1" s="131"/>
      <c r="M1" s="133"/>
      <c r="N1" s="133"/>
      <c r="O1" s="133"/>
      <c r="P1" s="133"/>
    </row>
    <row r="2" spans="1:20" s="209" customFormat="1" ht="15">
      <c r="A2" s="129"/>
      <c r="B2" s="130"/>
      <c r="C2" s="131"/>
      <c r="D2" s="132"/>
      <c r="E2" s="133"/>
      <c r="F2" s="131"/>
      <c r="G2" s="131"/>
      <c r="H2" s="131"/>
      <c r="I2" s="131"/>
      <c r="J2" s="131"/>
      <c r="K2" s="131"/>
      <c r="L2" s="131"/>
      <c r="M2" s="133"/>
      <c r="N2" s="133"/>
      <c r="O2" s="133"/>
      <c r="P2" s="133"/>
      <c r="S2" s="210"/>
    </row>
    <row r="3" spans="1:20" s="209" customFormat="1" ht="20.100000000000001" customHeight="1">
      <c r="A3" s="132"/>
      <c r="B3" s="195" t="s">
        <v>231</v>
      </c>
      <c r="C3" s="229" t="s">
        <v>229</v>
      </c>
      <c r="D3" s="229"/>
      <c r="E3" s="133"/>
      <c r="F3" s="131"/>
      <c r="G3" s="131"/>
      <c r="H3" s="230" t="s">
        <v>240</v>
      </c>
      <c r="I3" s="230"/>
      <c r="J3" s="131"/>
      <c r="K3" s="230" t="s">
        <v>222</v>
      </c>
      <c r="L3" s="230"/>
      <c r="M3" s="133"/>
      <c r="N3" s="133"/>
      <c r="O3" s="133"/>
      <c r="P3" s="133"/>
      <c r="S3" s="210"/>
    </row>
    <row r="4" spans="1:20" ht="26.25" customHeight="1">
      <c r="B4" s="134" t="s">
        <v>232</v>
      </c>
      <c r="C4" s="135" t="s">
        <v>251</v>
      </c>
      <c r="D4" s="136" t="s">
        <v>230</v>
      </c>
      <c r="F4" s="185" t="str">
        <f>+MID(C4,1,5)&amp;" Current"</f>
        <v>Q4'21 Current</v>
      </c>
      <c r="H4" s="185" t="s">
        <v>218</v>
      </c>
      <c r="I4" s="185" t="s">
        <v>219</v>
      </c>
      <c r="K4" s="185" t="s">
        <v>218</v>
      </c>
      <c r="L4" s="185" t="s">
        <v>219</v>
      </c>
      <c r="N4" s="133"/>
    </row>
    <row r="5" spans="1:20" ht="15">
      <c r="B5" s="137"/>
      <c r="C5" s="138"/>
      <c r="D5" s="139"/>
      <c r="F5" s="140"/>
      <c r="G5" s="140"/>
      <c r="H5" s="140"/>
      <c r="I5" s="138"/>
      <c r="J5" s="138"/>
      <c r="K5" s="138"/>
      <c r="L5" s="138"/>
      <c r="M5" s="141"/>
      <c r="N5" s="133"/>
    </row>
    <row r="6" spans="1:20" ht="39.950000000000003" customHeight="1">
      <c r="B6" s="142" t="s">
        <v>233</v>
      </c>
      <c r="C6" s="141"/>
      <c r="D6" s="143"/>
      <c r="F6" s="141"/>
      <c r="G6" s="141"/>
      <c r="H6" s="141"/>
      <c r="I6" s="141"/>
      <c r="J6" s="141"/>
      <c r="K6" s="141"/>
      <c r="L6" s="141"/>
      <c r="M6" s="141"/>
      <c r="N6" s="133"/>
      <c r="S6" s="212"/>
    </row>
    <row r="7" spans="1:20" s="214" customFormat="1" ht="39.950000000000003" customHeight="1">
      <c r="A7" s="197"/>
      <c r="B7" s="144" t="s">
        <v>180</v>
      </c>
      <c r="C7" s="145">
        <v>3872.4733168762568</v>
      </c>
      <c r="D7" s="146">
        <v>9</v>
      </c>
      <c r="E7" s="198"/>
      <c r="F7" s="145">
        <v>3976.3895501752086</v>
      </c>
      <c r="G7" s="145"/>
      <c r="H7" s="145">
        <v>103.91623329895174</v>
      </c>
      <c r="I7" s="147">
        <v>2.6834589884992655E-2</v>
      </c>
      <c r="J7" s="147"/>
      <c r="K7" s="148">
        <v>305.9560424400097</v>
      </c>
      <c r="L7" s="147">
        <v>8.3356922770900788E-2</v>
      </c>
      <c r="M7" s="149"/>
      <c r="N7" s="133"/>
      <c r="O7" s="150"/>
      <c r="P7" s="150"/>
      <c r="Q7" s="213"/>
      <c r="R7" s="213"/>
    </row>
    <row r="8" spans="1:20" s="214" customFormat="1" ht="39.950000000000003" customHeight="1">
      <c r="A8" s="197"/>
      <c r="B8" s="144" t="s">
        <v>185</v>
      </c>
      <c r="C8" s="145">
        <v>109.00419651543994</v>
      </c>
      <c r="D8" s="146">
        <v>9</v>
      </c>
      <c r="E8" s="198"/>
      <c r="F8" s="145">
        <v>-4.2618221929651554</v>
      </c>
      <c r="G8" s="145"/>
      <c r="H8" s="145">
        <v>-113.2660187084051</v>
      </c>
      <c r="I8" s="147">
        <v>-1.0390977809038893</v>
      </c>
      <c r="J8" s="147"/>
      <c r="K8" s="148">
        <v>-218.85559546138745</v>
      </c>
      <c r="L8" s="194">
        <v>-1.0198599527286112</v>
      </c>
      <c r="M8" s="198"/>
      <c r="N8" s="133"/>
      <c r="O8" s="150"/>
      <c r="P8" s="150"/>
      <c r="Q8" s="213"/>
      <c r="R8" s="215"/>
      <c r="S8" s="215"/>
    </row>
    <row r="9" spans="1:20" s="214" customFormat="1" ht="39.950000000000003" customHeight="1">
      <c r="A9" s="197"/>
      <c r="B9" s="144" t="s">
        <v>234</v>
      </c>
      <c r="C9" s="145">
        <v>119.14380806204973</v>
      </c>
      <c r="D9" s="146">
        <v>9</v>
      </c>
      <c r="E9" s="198"/>
      <c r="F9" s="145">
        <v>290.45362221020275</v>
      </c>
      <c r="G9" s="145"/>
      <c r="H9" s="145">
        <v>171.30981414815301</v>
      </c>
      <c r="I9" s="147">
        <v>1.4378406812289852</v>
      </c>
      <c r="J9" s="147"/>
      <c r="K9" s="148">
        <v>-197.17210291810716</v>
      </c>
      <c r="L9" s="147">
        <v>-0.40435131445582551</v>
      </c>
      <c r="M9" s="149"/>
      <c r="N9" s="133"/>
      <c r="O9" s="150"/>
      <c r="P9" s="150"/>
      <c r="Q9" s="213"/>
      <c r="R9" s="215"/>
      <c r="S9" s="215"/>
    </row>
    <row r="10" spans="1:20" s="214" customFormat="1" ht="39.950000000000003" customHeight="1">
      <c r="A10" s="197"/>
      <c r="B10" s="151" t="s">
        <v>188</v>
      </c>
      <c r="C10" s="152">
        <v>228.13891366839877</v>
      </c>
      <c r="D10" s="153">
        <v>9</v>
      </c>
      <c r="E10" s="198"/>
      <c r="F10" s="152">
        <v>351.4541165225196</v>
      </c>
      <c r="G10" s="152"/>
      <c r="H10" s="152">
        <v>123.31520285412083</v>
      </c>
      <c r="I10" s="154">
        <v>0.54052682583279155</v>
      </c>
      <c r="J10" s="154"/>
      <c r="K10" s="155">
        <v>218.5399067969098</v>
      </c>
      <c r="L10" s="154">
        <v>1.6442177796344501</v>
      </c>
      <c r="M10" s="149"/>
      <c r="N10" s="133"/>
      <c r="O10" s="150"/>
      <c r="P10" s="150"/>
      <c r="Q10" s="213"/>
      <c r="R10" s="215"/>
      <c r="S10" s="215"/>
    </row>
    <row r="11" spans="1:20" s="214" customFormat="1" ht="39.950000000000003" customHeight="1">
      <c r="A11" s="197"/>
      <c r="B11" s="156" t="s">
        <v>235</v>
      </c>
      <c r="C11" s="157">
        <v>0.97305222113382839</v>
      </c>
      <c r="D11" s="158">
        <v>8</v>
      </c>
      <c r="E11" s="198"/>
      <c r="F11" s="157">
        <v>1.0012665665159519</v>
      </c>
      <c r="G11" s="157"/>
      <c r="H11" s="220">
        <v>2.8214345382123529</v>
      </c>
      <c r="I11" s="232" t="s">
        <v>136</v>
      </c>
      <c r="J11" s="159"/>
      <c r="K11" s="220">
        <v>6.7500697355325379E-2</v>
      </c>
      <c r="L11" s="232" t="s">
        <v>136</v>
      </c>
      <c r="M11" s="149"/>
      <c r="N11" s="133"/>
      <c r="O11" s="150"/>
      <c r="P11" s="150"/>
      <c r="Q11" s="213"/>
      <c r="R11" s="231"/>
      <c r="S11" s="231"/>
      <c r="T11" s="231"/>
    </row>
    <row r="12" spans="1:20" s="214" customFormat="1" ht="39.950000000000003" customHeight="1">
      <c r="A12" s="197"/>
      <c r="B12" s="160" t="s">
        <v>236</v>
      </c>
      <c r="C12" s="145"/>
      <c r="D12" s="146"/>
      <c r="E12" s="198"/>
      <c r="F12" s="145"/>
      <c r="G12" s="145"/>
      <c r="H12" s="145"/>
      <c r="I12" s="147"/>
      <c r="J12" s="147"/>
      <c r="K12" s="148"/>
      <c r="L12" s="147"/>
      <c r="M12" s="149"/>
      <c r="N12" s="133"/>
      <c r="O12" s="150"/>
      <c r="P12" s="150"/>
      <c r="Q12" s="213"/>
    </row>
    <row r="13" spans="1:20" s="214" customFormat="1" ht="39.950000000000003" customHeight="1">
      <c r="A13" s="197"/>
      <c r="B13" s="144" t="s">
        <v>180</v>
      </c>
      <c r="C13" s="145">
        <v>1291.6007246638505</v>
      </c>
      <c r="D13" s="146">
        <v>9</v>
      </c>
      <c r="E13" s="198"/>
      <c r="F13" s="145">
        <v>1546.2392923189996</v>
      </c>
      <c r="G13" s="145"/>
      <c r="H13" s="145">
        <v>254.63856765514902</v>
      </c>
      <c r="I13" s="147">
        <v>0.19714960110557445</v>
      </c>
      <c r="J13" s="147"/>
      <c r="K13" s="148">
        <v>284.41934255819024</v>
      </c>
      <c r="L13" s="147">
        <v>0.22540406229280552</v>
      </c>
      <c r="M13" s="149"/>
      <c r="N13" s="133"/>
      <c r="O13" s="150"/>
      <c r="P13" s="150"/>
      <c r="Q13" s="213"/>
      <c r="R13" s="216"/>
      <c r="S13" s="216"/>
    </row>
    <row r="14" spans="1:20" s="214" customFormat="1" ht="39.950000000000003" customHeight="1">
      <c r="A14" s="197"/>
      <c r="B14" s="151" t="s">
        <v>190</v>
      </c>
      <c r="C14" s="152">
        <v>154.68497162301244</v>
      </c>
      <c r="D14" s="153">
        <v>9</v>
      </c>
      <c r="E14" s="198"/>
      <c r="F14" s="152">
        <v>163.96571115343045</v>
      </c>
      <c r="G14" s="152"/>
      <c r="H14" s="152">
        <v>9.2807395304180034</v>
      </c>
      <c r="I14" s="154">
        <v>5.999768066051292E-2</v>
      </c>
      <c r="J14" s="154"/>
      <c r="K14" s="155">
        <v>-3.3810291249466786</v>
      </c>
      <c r="L14" s="154">
        <v>-2.0203734589167466E-2</v>
      </c>
      <c r="M14" s="149"/>
      <c r="N14" s="133"/>
      <c r="O14" s="150"/>
      <c r="P14" s="150"/>
      <c r="Q14" s="213"/>
      <c r="R14" s="216"/>
      <c r="S14" s="216"/>
    </row>
    <row r="15" spans="1:20" s="214" customFormat="1" ht="39.950000000000003" customHeight="1">
      <c r="A15" s="197"/>
      <c r="B15" s="161" t="s">
        <v>191</v>
      </c>
      <c r="C15" s="162">
        <v>-24.416721529628852</v>
      </c>
      <c r="D15" s="163">
        <v>9</v>
      </c>
      <c r="E15" s="198"/>
      <c r="F15" s="162">
        <v>-59.965385844627079</v>
      </c>
      <c r="G15" s="162"/>
      <c r="H15" s="162">
        <v>-35.548664314998227</v>
      </c>
      <c r="I15" s="157">
        <v>1.4559147210595471</v>
      </c>
      <c r="J15" s="157"/>
      <c r="K15" s="164">
        <v>-19.950396782424335</v>
      </c>
      <c r="L15" s="157">
        <v>0.498573090983774</v>
      </c>
      <c r="M15" s="149"/>
      <c r="N15" s="133"/>
      <c r="O15" s="150"/>
      <c r="P15" s="150"/>
      <c r="Q15" s="217"/>
      <c r="R15" s="216"/>
      <c r="S15" s="216"/>
    </row>
    <row r="16" spans="1:20" s="214" customFormat="1" ht="39.950000000000003" customHeight="1">
      <c r="A16" s="197"/>
      <c r="B16" s="165" t="s">
        <v>193</v>
      </c>
      <c r="C16" s="166">
        <v>363.30232285645548</v>
      </c>
      <c r="D16" s="167">
        <v>9</v>
      </c>
      <c r="E16" s="198"/>
      <c r="F16" s="166">
        <v>451.33691488713566</v>
      </c>
      <c r="G16" s="166"/>
      <c r="H16" s="166">
        <v>88.034592030680187</v>
      </c>
      <c r="I16" s="168">
        <v>0.24231772408860586</v>
      </c>
      <c r="J16" s="168"/>
      <c r="K16" s="169">
        <v>193.55231825950568</v>
      </c>
      <c r="L16" s="168">
        <v>0.75082964921714135</v>
      </c>
      <c r="M16" s="149"/>
      <c r="N16" s="133"/>
      <c r="O16" s="150"/>
      <c r="P16" s="150"/>
      <c r="Q16" s="213"/>
    </row>
    <row r="17" spans="1:19" s="214" customFormat="1" ht="15" customHeight="1">
      <c r="A17" s="197"/>
      <c r="B17" s="165"/>
      <c r="C17" s="166"/>
      <c r="D17" s="167"/>
      <c r="E17" s="198"/>
      <c r="F17" s="166"/>
      <c r="G17" s="166"/>
      <c r="H17" s="166"/>
      <c r="I17" s="168"/>
      <c r="J17" s="168"/>
      <c r="K17" s="169"/>
      <c r="L17" s="168"/>
      <c r="M17" s="149"/>
      <c r="N17" s="133"/>
      <c r="O17" s="150"/>
      <c r="P17" s="150"/>
      <c r="Q17" s="213"/>
    </row>
    <row r="18" spans="1:19" s="214" customFormat="1" ht="39.950000000000003" customHeight="1">
      <c r="A18" s="197"/>
      <c r="B18" s="142" t="s">
        <v>238</v>
      </c>
      <c r="C18" s="175">
        <v>203.63327877555662</v>
      </c>
      <c r="D18" s="170">
        <v>10</v>
      </c>
      <c r="E18" s="199"/>
      <c r="F18" s="175">
        <v>240.79144628542178</v>
      </c>
      <c r="G18" s="175"/>
      <c r="H18" s="175">
        <v>37.158167509865166</v>
      </c>
      <c r="I18" s="168">
        <v>0.182475908325479</v>
      </c>
      <c r="J18" s="168"/>
      <c r="K18" s="169">
        <v>164.69393099820888</v>
      </c>
      <c r="L18" s="168">
        <v>2.1642484695670916</v>
      </c>
      <c r="M18" s="173"/>
      <c r="N18" s="133"/>
      <c r="O18" s="150"/>
      <c r="P18" s="150"/>
      <c r="Q18" s="213"/>
      <c r="R18" s="215"/>
      <c r="S18" s="215"/>
    </row>
    <row r="19" spans="1:19" s="214" customFormat="1" ht="39.950000000000003" customHeight="1">
      <c r="A19" s="197"/>
      <c r="B19" s="171" t="s">
        <v>0</v>
      </c>
      <c r="C19" s="176">
        <v>133.20777005484763</v>
      </c>
      <c r="D19" s="172">
        <v>10</v>
      </c>
      <c r="E19" s="199"/>
      <c r="F19" s="176">
        <v>210.83612499729202</v>
      </c>
      <c r="G19" s="176"/>
      <c r="H19" s="176">
        <v>77.628354942444389</v>
      </c>
      <c r="I19" s="147">
        <v>0.58276146286722841</v>
      </c>
      <c r="J19" s="147"/>
      <c r="K19" s="148">
        <v>91.229240770569049</v>
      </c>
      <c r="L19" s="147">
        <v>0.76274239029283497</v>
      </c>
      <c r="M19" s="173"/>
      <c r="N19" s="133"/>
      <c r="O19" s="150"/>
      <c r="P19" s="150"/>
      <c r="Q19" s="213"/>
      <c r="R19" s="215"/>
      <c r="S19" s="215"/>
    </row>
    <row r="20" spans="1:19" s="214" customFormat="1" ht="39.950000000000003" customHeight="1">
      <c r="A20" s="197"/>
      <c r="B20" s="174" t="s">
        <v>8</v>
      </c>
      <c r="C20" s="176">
        <v>22.16718158841277</v>
      </c>
      <c r="D20" s="172">
        <v>10</v>
      </c>
      <c r="E20" s="199"/>
      <c r="F20" s="176">
        <v>24.226424865378398</v>
      </c>
      <c r="G20" s="176"/>
      <c r="H20" s="176">
        <v>2.0592432769656277</v>
      </c>
      <c r="I20" s="147">
        <v>9.2896035012499434E-2</v>
      </c>
      <c r="J20" s="147"/>
      <c r="K20" s="148">
        <v>3.8450901881529873</v>
      </c>
      <c r="L20" s="147">
        <v>0.18865742842884492</v>
      </c>
      <c r="M20" s="177"/>
      <c r="N20" s="133"/>
      <c r="O20" s="150"/>
      <c r="P20" s="150"/>
      <c r="Q20" s="213"/>
      <c r="R20" s="215"/>
      <c r="S20" s="215"/>
    </row>
    <row r="21" spans="1:19" s="214" customFormat="1" ht="39.950000000000003" customHeight="1">
      <c r="A21" s="197"/>
      <c r="B21" s="174" t="s">
        <v>9</v>
      </c>
      <c r="C21" s="176">
        <v>16.622260728221978</v>
      </c>
      <c r="D21" s="172">
        <v>9</v>
      </c>
      <c r="E21" s="199"/>
      <c r="F21" s="176">
        <v>6.5322049393116011</v>
      </c>
      <c r="G21" s="176"/>
      <c r="H21" s="176">
        <v>-10.090055788910377</v>
      </c>
      <c r="I21" s="147">
        <v>-0.60702066667616716</v>
      </c>
      <c r="J21" s="147"/>
      <c r="K21" s="148">
        <v>-8.4752340020266068</v>
      </c>
      <c r="L21" s="147">
        <v>-0.56473553116924247</v>
      </c>
      <c r="M21" s="177"/>
      <c r="N21" s="133"/>
      <c r="O21" s="150"/>
      <c r="P21" s="150"/>
      <c r="Q21" s="213"/>
      <c r="R21" s="213"/>
    </row>
    <row r="22" spans="1:19" s="214" customFormat="1" ht="39.950000000000003" customHeight="1">
      <c r="A22" s="197"/>
      <c r="B22" s="174" t="s">
        <v>10</v>
      </c>
      <c r="C22" s="176">
        <v>17.822207799736809</v>
      </c>
      <c r="D22" s="172">
        <v>9</v>
      </c>
      <c r="E22" s="199"/>
      <c r="F22" s="176">
        <v>10.6714844515582</v>
      </c>
      <c r="G22" s="176"/>
      <c r="H22" s="176">
        <v>-7.1507233481786088</v>
      </c>
      <c r="I22" s="147">
        <v>-0.40122545020960909</v>
      </c>
      <c r="J22" s="147"/>
      <c r="K22" s="148">
        <v>-4.7647351344743072</v>
      </c>
      <c r="L22" s="147">
        <v>-0.30867241217439578</v>
      </c>
      <c r="M22" s="177"/>
      <c r="N22" s="133"/>
      <c r="O22" s="150"/>
      <c r="P22" s="150"/>
      <c r="Q22" s="213"/>
      <c r="R22" s="213"/>
    </row>
    <row r="23" spans="1:19" s="214" customFormat="1" ht="39.950000000000003" customHeight="1">
      <c r="A23" s="197"/>
      <c r="B23" s="171" t="s">
        <v>7</v>
      </c>
      <c r="C23" s="176">
        <v>8.7985328289424078</v>
      </c>
      <c r="D23" s="172">
        <v>10</v>
      </c>
      <c r="E23" s="199"/>
      <c r="F23" s="176">
        <v>12.215326649398904</v>
      </c>
      <c r="G23" s="176"/>
      <c r="H23" s="176">
        <v>3.4167938204564958</v>
      </c>
      <c r="I23" s="147">
        <v>0.38833677010524914</v>
      </c>
      <c r="J23" s="147"/>
      <c r="K23" s="148">
        <v>1.8305847507051141</v>
      </c>
      <c r="L23" s="147">
        <v>0.17627638400289647</v>
      </c>
      <c r="M23" s="177"/>
      <c r="N23" s="133"/>
      <c r="O23" s="150"/>
      <c r="P23" s="150"/>
      <c r="Q23" s="213"/>
      <c r="R23" s="213"/>
    </row>
    <row r="24" spans="1:19" s="214" customFormat="1" ht="39.950000000000003" customHeight="1">
      <c r="A24" s="197"/>
      <c r="B24" s="174" t="s">
        <v>151</v>
      </c>
      <c r="C24" s="176">
        <v>7.9976408722840482</v>
      </c>
      <c r="D24" s="172">
        <v>10</v>
      </c>
      <c r="E24" s="199"/>
      <c r="F24" s="176">
        <v>-13.957866745978645</v>
      </c>
      <c r="G24" s="176"/>
      <c r="H24" s="176">
        <v>-21.955507618262693</v>
      </c>
      <c r="I24" s="147">
        <v>-2.7452480011136604</v>
      </c>
      <c r="J24" s="147"/>
      <c r="K24" s="148">
        <v>-13.674683704660247</v>
      </c>
      <c r="L24" s="147">
        <v>48.289204187495919</v>
      </c>
      <c r="M24" s="177"/>
      <c r="N24" s="133"/>
      <c r="O24" s="150"/>
      <c r="P24" s="150"/>
      <c r="Q24" s="213"/>
      <c r="R24" s="213"/>
    </row>
    <row r="25" spans="1:19" s="214" customFormat="1" ht="39.950000000000003" customHeight="1">
      <c r="A25" s="197"/>
      <c r="B25" s="171" t="s">
        <v>237</v>
      </c>
      <c r="C25" s="176">
        <v>36.658881749959114</v>
      </c>
      <c r="D25" s="172">
        <v>10</v>
      </c>
      <c r="E25" s="199"/>
      <c r="F25" s="176">
        <v>56.26921250244709</v>
      </c>
      <c r="G25" s="176"/>
      <c r="H25" s="176">
        <v>19.610330752487975</v>
      </c>
      <c r="I25" s="147">
        <v>0.53494077877893398</v>
      </c>
      <c r="J25" s="147"/>
      <c r="K25" s="148">
        <v>19.429403836869895</v>
      </c>
      <c r="L25" s="147">
        <v>0.52740240898766033</v>
      </c>
      <c r="M25" s="177"/>
      <c r="N25" s="133"/>
      <c r="O25" s="150"/>
      <c r="P25" s="150"/>
      <c r="Q25" s="213"/>
      <c r="R25" s="213"/>
    </row>
    <row r="26" spans="1:19" s="214" customFormat="1" ht="39.950000000000003" customHeight="1">
      <c r="A26" s="197"/>
      <c r="B26" s="171" t="s">
        <v>220</v>
      </c>
      <c r="C26" s="176">
        <v>-8.5545643486540204</v>
      </c>
      <c r="D26" s="172">
        <v>10</v>
      </c>
      <c r="E26" s="199"/>
      <c r="F26" s="176">
        <v>2.3962045254770619</v>
      </c>
      <c r="G26" s="176"/>
      <c r="H26" s="176">
        <v>10.950768874131082</v>
      </c>
      <c r="I26" s="147">
        <v>-1.2801083056735767</v>
      </c>
      <c r="J26" s="147"/>
      <c r="K26" s="148">
        <v>5.4749427879606625</v>
      </c>
      <c r="L26" s="147">
        <v>-1.7783073198122588</v>
      </c>
      <c r="M26" s="177"/>
      <c r="N26" s="133"/>
      <c r="O26" s="150"/>
      <c r="P26" s="150"/>
      <c r="Q26" s="217"/>
      <c r="R26" s="217"/>
    </row>
    <row r="27" spans="1:19" s="214" customFormat="1" ht="39.950000000000003" customHeight="1">
      <c r="A27" s="197"/>
      <c r="B27" s="178" t="s">
        <v>239</v>
      </c>
      <c r="C27" s="179">
        <v>-30.578937453414039</v>
      </c>
      <c r="D27" s="180">
        <v>10</v>
      </c>
      <c r="E27" s="199"/>
      <c r="F27" s="179">
        <v>-68.398108885620616</v>
      </c>
      <c r="G27" s="179"/>
      <c r="H27" s="179">
        <v>-37.819171432206574</v>
      </c>
      <c r="I27" s="181">
        <v>1.2367719280574345</v>
      </c>
      <c r="J27" s="181"/>
      <c r="K27" s="182">
        <v>69.798958640870552</v>
      </c>
      <c r="L27" s="181">
        <v>-0.50506830492253907</v>
      </c>
      <c r="M27" s="177"/>
      <c r="N27" s="133"/>
      <c r="O27" s="150"/>
      <c r="P27" s="150"/>
      <c r="Q27" s="217"/>
      <c r="R27" s="217"/>
    </row>
    <row r="28" spans="1:19" s="214" customFormat="1" ht="10.5" customHeight="1">
      <c r="A28" s="197"/>
      <c r="B28" s="171"/>
      <c r="C28" s="183"/>
      <c r="D28" s="184"/>
      <c r="E28" s="199"/>
      <c r="F28" s="183"/>
      <c r="G28" s="183"/>
      <c r="H28" s="183"/>
      <c r="I28" s="183"/>
      <c r="J28" s="183"/>
      <c r="K28" s="183"/>
      <c r="L28" s="183"/>
      <c r="M28" s="198"/>
      <c r="N28" s="177"/>
      <c r="O28" s="198"/>
      <c r="P28" s="198"/>
      <c r="Q28" s="213"/>
      <c r="R28" s="213"/>
    </row>
    <row r="29" spans="1:19" ht="15">
      <c r="B29" s="200"/>
      <c r="C29" s="200"/>
      <c r="D29" s="143"/>
      <c r="F29" s="141"/>
      <c r="G29" s="141"/>
      <c r="H29" s="141"/>
      <c r="I29" s="141"/>
      <c r="J29" s="141"/>
      <c r="K29" s="141"/>
      <c r="L29" s="141"/>
    </row>
    <row r="30" spans="1:19" ht="15">
      <c r="B30" s="200"/>
      <c r="C30" s="200"/>
      <c r="D30" s="143"/>
      <c r="I30" s="141"/>
      <c r="J30" s="141"/>
      <c r="K30" s="141"/>
      <c r="L30" s="141"/>
    </row>
    <row r="31" spans="1:19" ht="15">
      <c r="B31" s="200"/>
      <c r="C31" s="200"/>
      <c r="D31" s="143"/>
      <c r="I31" s="141"/>
      <c r="J31" s="141"/>
      <c r="K31" s="141"/>
      <c r="L31" s="141"/>
    </row>
    <row r="32" spans="1:19">
      <c r="B32" s="200"/>
      <c r="C32" s="200"/>
      <c r="D32" s="201"/>
      <c r="I32" s="200"/>
      <c r="J32" s="200"/>
      <c r="K32" s="200"/>
      <c r="L32" s="200"/>
    </row>
    <row r="33" spans="1:12" hidden="1">
      <c r="B33" s="200"/>
      <c r="C33" s="200"/>
      <c r="D33" s="201"/>
      <c r="I33" s="200"/>
      <c r="J33" s="200"/>
      <c r="K33" s="200"/>
      <c r="L33" s="200"/>
    </row>
    <row r="34" spans="1:12" ht="12.75" hidden="1">
      <c r="A34" s="195"/>
      <c r="B34" s="200"/>
      <c r="C34" s="200"/>
      <c r="D34" s="201"/>
      <c r="F34" s="200"/>
      <c r="G34" s="200"/>
      <c r="H34" s="200"/>
      <c r="I34" s="200"/>
      <c r="J34" s="200"/>
      <c r="K34" s="200"/>
      <c r="L34" s="200"/>
    </row>
    <row r="35" spans="1:12" ht="12.75" hidden="1">
      <c r="A35" s="195"/>
      <c r="B35" s="200"/>
      <c r="C35" s="200"/>
      <c r="D35" s="201"/>
      <c r="F35" s="200"/>
      <c r="G35" s="200"/>
      <c r="H35" s="200"/>
      <c r="I35" s="200"/>
      <c r="J35" s="200"/>
      <c r="K35" s="200"/>
      <c r="L35" s="200"/>
    </row>
    <row r="36" spans="1:12" ht="12.75" hidden="1">
      <c r="A36" s="195"/>
      <c r="B36" s="200"/>
      <c r="C36" s="200"/>
      <c r="D36" s="201"/>
      <c r="F36" s="200"/>
      <c r="G36" s="200"/>
      <c r="H36" s="200"/>
      <c r="I36" s="200"/>
      <c r="J36" s="200"/>
      <c r="K36" s="200"/>
      <c r="L36" s="200"/>
    </row>
    <row r="37" spans="1:12" ht="15" hidden="1">
      <c r="A37" s="195"/>
      <c r="B37" s="141"/>
      <c r="C37" s="200"/>
      <c r="D37" s="201"/>
      <c r="F37" s="200"/>
      <c r="G37" s="200"/>
      <c r="H37" s="200"/>
      <c r="I37" s="200"/>
      <c r="J37" s="200"/>
      <c r="K37" s="200"/>
      <c r="L37" s="200"/>
    </row>
    <row r="38" spans="1:12" ht="15" hidden="1">
      <c r="B38" s="141"/>
      <c r="C38" s="141"/>
      <c r="D38" s="143"/>
      <c r="F38" s="141"/>
      <c r="G38" s="141"/>
      <c r="H38" s="141"/>
      <c r="I38" s="141"/>
      <c r="J38" s="141"/>
      <c r="K38" s="141"/>
      <c r="L38" s="141"/>
    </row>
    <row r="39" spans="1:12" ht="15" hidden="1">
      <c r="B39" s="141"/>
      <c r="C39" s="141"/>
      <c r="D39" s="143"/>
      <c r="F39" s="141"/>
      <c r="G39" s="141"/>
      <c r="H39" s="141"/>
      <c r="I39" s="141"/>
      <c r="J39" s="141"/>
      <c r="K39" s="141"/>
      <c r="L39" s="141"/>
    </row>
    <row r="40" spans="1:12" ht="15" hidden="1">
      <c r="B40" s="141"/>
      <c r="C40" s="141"/>
      <c r="D40" s="143"/>
      <c r="F40" s="141"/>
      <c r="G40" s="141"/>
      <c r="H40" s="141"/>
      <c r="I40" s="141"/>
      <c r="J40" s="141"/>
      <c r="K40" s="141"/>
      <c r="L40" s="141"/>
    </row>
    <row r="41" spans="1:12" ht="15" hidden="1">
      <c r="B41" s="141"/>
      <c r="C41" s="141"/>
      <c r="D41" s="143"/>
      <c r="F41" s="141"/>
      <c r="G41" s="141"/>
      <c r="H41" s="141"/>
      <c r="I41" s="141"/>
      <c r="J41" s="141"/>
      <c r="K41" s="141"/>
      <c r="L41" s="141"/>
    </row>
    <row r="42" spans="1:12" ht="15" hidden="1">
      <c r="B42" s="141"/>
      <c r="C42" s="141"/>
      <c r="D42" s="143"/>
      <c r="F42" s="141"/>
      <c r="G42" s="141"/>
      <c r="H42" s="141"/>
      <c r="I42" s="141"/>
      <c r="J42" s="141"/>
      <c r="K42" s="141"/>
      <c r="L42" s="141"/>
    </row>
    <row r="43" spans="1:12" ht="15" hidden="1">
      <c r="B43" s="141"/>
      <c r="C43" s="141"/>
      <c r="D43" s="143"/>
      <c r="F43" s="141"/>
      <c r="G43" s="141"/>
      <c r="H43" s="141"/>
      <c r="I43" s="141"/>
      <c r="J43" s="141"/>
      <c r="K43" s="141"/>
      <c r="L43" s="141"/>
    </row>
    <row r="44" spans="1:12" hidden="1"/>
    <row r="45" spans="1:12" hidden="1"/>
    <row r="46" spans="1:12" hidden="1"/>
    <row r="47" spans="1:12" hidden="1"/>
    <row r="48" spans="1:12" hidden="1"/>
    <row r="49" spans="1:1" hidden="1">
      <c r="A49" s="195"/>
    </row>
    <row r="50" spans="1:1" hidden="1"/>
    <row r="51" spans="1:1" hidden="1"/>
    <row r="52" spans="1:1" hidden="1"/>
    <row r="53" spans="1:1" hidden="1"/>
    <row r="54" spans="1:1" hidden="1"/>
    <row r="55" spans="1:1" hidden="1"/>
    <row r="56" spans="1:1" hidden="1"/>
    <row r="57" spans="1:1" hidden="1"/>
    <row r="58" spans="1:1" hidden="1"/>
    <row r="59" spans="1:1" hidden="1"/>
    <row r="60" spans="1:1" hidden="1"/>
    <row r="61" spans="1:1" hidden="1"/>
    <row r="62" spans="1:1" hidden="1"/>
    <row r="63" spans="1:1" hidden="1"/>
    <row r="64" spans="1:1" hidden="1"/>
    <row r="65" spans="1:12" ht="12.75" hidden="1">
      <c r="A65" s="195"/>
      <c r="B65" s="195"/>
      <c r="C65" s="195"/>
      <c r="D65" s="196"/>
      <c r="F65" s="195"/>
      <c r="G65" s="195"/>
      <c r="H65" s="195"/>
      <c r="I65" s="195"/>
      <c r="J65" s="195"/>
      <c r="K65" s="195"/>
      <c r="L65" s="195"/>
    </row>
    <row r="66" spans="1:12"/>
    <row r="67" spans="1:12"/>
    <row r="68" spans="1:12"/>
    <row r="69" spans="1:12"/>
    <row r="70" spans="1:12"/>
    <row r="71" spans="1:12"/>
    <row r="72" spans="1:12"/>
    <row r="73" spans="1:12"/>
    <row r="74" spans="1:12"/>
    <row r="75" spans="1:12"/>
  </sheetData>
  <mergeCells count="4">
    <mergeCell ref="C3:D3"/>
    <mergeCell ref="H3:I3"/>
    <mergeCell ref="K3:L3"/>
    <mergeCell ref="R11:T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12M 2021_BS</vt:lpstr>
      <vt:lpstr>12M 2021_Con P&amp;L</vt:lpstr>
      <vt:lpstr>12M 2021_P&amp;L by BU</vt:lpstr>
      <vt:lpstr>4Q 2021_P&amp;L by BU</vt:lpstr>
      <vt:lpstr>Quarterly standalone</vt:lpstr>
      <vt:lpstr>Prem &amp; Attr. Result by Country</vt:lpstr>
      <vt:lpstr>Regional Data by Segments</vt:lpstr>
      <vt:lpstr>Consensus vs Current</vt:lpstr>
      <vt:lpstr>'12M 2021_BS'!Área_de_impresión</vt:lpstr>
      <vt:lpstr>'12M 2021_Con P&amp;L'!Área_de_impresión</vt:lpstr>
      <vt:lpstr>'12M 2021_P&amp;L by BU'!Área_de_impresión</vt:lpstr>
      <vt:lpstr>'4Q 2021_P&amp;L by BU'!Área_de_impresión</vt:lpstr>
      <vt:lpstr>'Consensus vs Current'!Área_de_impresión</vt:lpstr>
      <vt:lpstr>'Prem &amp; Attr. Result by Country'!Área_de_impresión</vt:lpstr>
      <vt:lpstr>'Quarterly standalone'!Área_de_impresión</vt:lpstr>
      <vt:lpstr>'Regional Data by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