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 defaultThemeVersion="124226"/>
  <xr:revisionPtr revIDLastSave="0" documentId="13_ncr:1_{2AD9F461-9DD7-4EE3-98D2-1913591997F8}" xr6:coauthVersionLast="47" xr6:coauthVersionMax="47" xr10:uidLastSave="{00000000-0000-0000-0000-000000000000}"/>
  <bookViews>
    <workbookView xWindow="-120" yWindow="-120" windowWidth="29040" windowHeight="15840" tabRatio="890" xr2:uid="{00000000-000D-0000-FFFF-FFFF00000000}"/>
  </bookViews>
  <sheets>
    <sheet name="Index" sheetId="75" r:id="rId1"/>
    <sheet name="09M 2022_BS" sheetId="67" r:id="rId2"/>
    <sheet name="09M 2022_Con P&amp;L" sheetId="68" r:id="rId3"/>
    <sheet name="09M 2022_P&amp;L by BU" sheetId="79" r:id="rId4"/>
    <sheet name="3Q 2022_P&amp;L by BU" sheetId="83" r:id="rId5"/>
    <sheet name="Quarterly standalone" sheetId="76" r:id="rId6"/>
    <sheet name="Prem &amp; Attr. Result by Country" sheetId="77" r:id="rId7"/>
    <sheet name="Regional Data by Segments" sheetId="80" r:id="rId8"/>
    <sheet name="Consensus vs Current" sheetId="82" r:id="rId9"/>
  </sheets>
  <externalReferences>
    <externalReference r:id="rId10"/>
    <externalReference r:id="rId11"/>
    <externalReference r:id="rId12"/>
    <externalReference r:id="rId13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xlnm._FilterDatabase" localSheetId="7" hidden="1">'Regional Data by Segments'!$B$6:$L$49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4" hidden="1">{"'transportes'!$A$3:$K$28"}</definedName>
    <definedName name="AHORRO" localSheetId="8" hidden="1">{"'transportes'!$A$3:$K$28"}</definedName>
    <definedName name="AHORRO" localSheetId="5" hidden="1">{"'transportes'!$A$3:$K$28"}</definedName>
    <definedName name="AHORRO" localSheetId="7" hidden="1">{"'transportes'!$A$3:$K$28"}</definedName>
    <definedName name="AHORRO" hidden="1">{"'transportes'!$A$3:$K$28"}</definedName>
    <definedName name="_xlnm.Print_Area" localSheetId="1">'09M 2022_BS'!$B$1:$XFD$76</definedName>
    <definedName name="_xlnm.Print_Area" localSheetId="2">'09M 2022_Con P&amp;L'!$B$1:$XFD$70</definedName>
    <definedName name="_xlnm.Print_Area" localSheetId="3">'09M 2022_P&amp;L by BU'!$B$1:$W$41</definedName>
    <definedName name="_xlnm.Print_Area" localSheetId="4">'3Q 2022_P&amp;L by BU'!$B$1:$W$35</definedName>
    <definedName name="_xlnm.Print_Area" localSheetId="8">'Consensus vs Current'!$A$1:$N$28</definedName>
    <definedName name="_xlnm.Print_Area" localSheetId="6">'Prem &amp; Attr. Result by Country'!$B$1:$W$86</definedName>
    <definedName name="_xlnm.Print_Area" localSheetId="5">'Quarterly standalone'!$B$1:$M$84</definedName>
    <definedName name="_xlnm.Print_Area" localSheetId="7">'Regional Data by Segments'!$B$2:$N$51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hidden="1">#REF!</definedName>
    <definedName name="ee" localSheetId="3" hidden="1">{"'transportes'!$A$3:$K$28"}</definedName>
    <definedName name="ee" localSheetId="4" hidden="1">{"'transportes'!$A$3:$K$28"}</definedName>
    <definedName name="ee" localSheetId="8" hidden="1">{"'transportes'!$A$3:$K$28"}</definedName>
    <definedName name="ee" localSheetId="5" hidden="1">{"'transportes'!$A$3:$K$28"}</definedName>
    <definedName name="ee" localSheetId="7" hidden="1">{"'transportes'!$A$3:$K$28"}</definedName>
    <definedName name="ee" hidden="1">{"'transportes'!$A$3:$K$28"}</definedName>
    <definedName name="ff" localSheetId="3" hidden="1">{"'transportes'!$A$3:$K$28"}</definedName>
    <definedName name="ff" localSheetId="4" hidden="1">{"'transportes'!$A$3:$K$28"}</definedName>
    <definedName name="ff" localSheetId="8" hidden="1">{"'transportes'!$A$3:$K$28"}</definedName>
    <definedName name="ff" localSheetId="5" hidden="1">{"'transportes'!$A$3:$K$28"}</definedName>
    <definedName name="ff" localSheetId="7" hidden="1">{"'transportes'!$A$3:$K$28"}</definedName>
    <definedName name="ff" hidden="1">{"'transportes'!$A$3:$K$28"}</definedName>
    <definedName name="FG" localSheetId="3" hidden="1">{"'transportes'!$A$3:$K$28"}</definedName>
    <definedName name="FG" localSheetId="4" hidden="1">{"'transportes'!$A$3:$K$28"}</definedName>
    <definedName name="FG" localSheetId="8" hidden="1">{"'transportes'!$A$3:$K$28"}</definedName>
    <definedName name="FG" localSheetId="5" hidden="1">{"'transportes'!$A$3:$K$28"}</definedName>
    <definedName name="FG" localSheetId="7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4" hidden="1">{"'transportes'!$A$3:$K$28"}</definedName>
    <definedName name="HTML_Control" localSheetId="8" hidden="1">{"'transportes'!$A$3:$K$28"}</definedName>
    <definedName name="HTML_Control" localSheetId="5" hidden="1">{"'transportes'!$A$3:$K$28"}</definedName>
    <definedName name="HTML_Control" localSheetId="7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8">[2]Traducciones!$A:$C</definedName>
    <definedName name="IDIOMA">[3]Traducciones!$A:$C</definedName>
    <definedName name="LATAM" localSheetId="3" hidden="1">{"'transportes'!$A$3:$K$28"}</definedName>
    <definedName name="LATAM" localSheetId="4" hidden="1">{"'transportes'!$A$3:$K$28"}</definedName>
    <definedName name="LATAM" localSheetId="8" hidden="1">{"'transportes'!$A$3:$K$28"}</definedName>
    <definedName name="LATAM" localSheetId="5" hidden="1">{"'transportes'!$A$3:$K$28"}</definedName>
    <definedName name="LATAM" localSheetId="7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4" hidden="1">{"'transportes'!$A$3:$K$28"}</definedName>
    <definedName name="Mutua" localSheetId="8" hidden="1">{"'transportes'!$A$3:$K$28"}</definedName>
    <definedName name="Mutua" localSheetId="5" hidden="1">{"'transportes'!$A$3:$K$28"}</definedName>
    <definedName name="Mutua" localSheetId="7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3" hidden="1">{"'transportes'!$A$3:$K$28"}</definedName>
    <definedName name="xx" localSheetId="4" hidden="1">{"'transportes'!$A$3:$K$28"}</definedName>
    <definedName name="xx" localSheetId="8" hidden="1">{"'transportes'!$A$3:$K$28"}</definedName>
    <definedName name="xx" localSheetId="5" hidden="1">{"'transportes'!$A$3:$K$28"}</definedName>
    <definedName name="xx" localSheetId="7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localSheetId="5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localSheetId="5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localSheetId="5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localSheetId="5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localSheetId="5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localSheetId="4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localSheetId="5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localSheetId="5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localSheetId="5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localSheetId="5" hidden="1">#REF!,#REF!</definedName>
    <definedName name="Z_FE38714C_8C8F_11D3_BE50_00AA006C0512_.wvu.Rows" hidden="1">#REF!,#REF!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83" l="1"/>
  <c r="F4" i="82" l="1"/>
  <c r="B2" i="80" l="1"/>
  <c r="B2" i="79" l="1"/>
  <c r="B2" i="77"/>
  <c r="B2" i="68"/>
  <c r="B2" i="67"/>
  <c r="B2" i="76"/>
</calcChain>
</file>

<file path=xl/sharedStrings.xml><?xml version="1.0" encoding="utf-8"?>
<sst xmlns="http://schemas.openxmlformats.org/spreadsheetml/2006/main" count="665" uniqueCount="251">
  <si>
    <t>IBERIA</t>
  </si>
  <si>
    <t>MAPFRE ASISTENCIA</t>
  </si>
  <si>
    <t>Non-controlling interests</t>
  </si>
  <si>
    <t>Net result</t>
  </si>
  <si>
    <t>Combined ratio</t>
  </si>
  <si>
    <t>Expense ratio</t>
  </si>
  <si>
    <t>Loss ratio</t>
  </si>
  <si>
    <t>NORTH AMERICA</t>
  </si>
  <si>
    <t>BRAZIL</t>
  </si>
  <si>
    <t>LATAM NORTH</t>
  </si>
  <si>
    <t>LATAM SOUTH</t>
  </si>
  <si>
    <t>TOTAL ASSETS</t>
  </si>
  <si>
    <t>II. Financial investments</t>
  </si>
  <si>
    <t>III. Tax receivables</t>
  </si>
  <si>
    <t>A) INTANGIBLE ASSETS</t>
  </si>
  <si>
    <t>I. Goodwill</t>
  </si>
  <si>
    <t>II. Other intangible assets</t>
  </si>
  <si>
    <t>B) PROPERTY, PLANT AND EQUIPMENT</t>
  </si>
  <si>
    <t>II. Other property, plant and equipment</t>
  </si>
  <si>
    <t>C) INVESTMENTS</t>
  </si>
  <si>
    <t>III. Investments recorded by applying the equity method</t>
  </si>
  <si>
    <t>IV. Deposits established for accepted reinsurance</t>
  </si>
  <si>
    <t>V. Other investments</t>
  </si>
  <si>
    <t>D) INVESTMENTS ON BEHALF OF LIFE INSURANCE POLICYHOLDERS BEARING THE INVESTMENT RISK</t>
  </si>
  <si>
    <t>E) INVENTORIES</t>
  </si>
  <si>
    <t>F) PARTICIPATION OF REINSURANCE IN TECHNICAL PROVISIONS</t>
  </si>
  <si>
    <t>G) DEFERRED TAX ASSETS</t>
  </si>
  <si>
    <t>H) RECEIVABLES</t>
  </si>
  <si>
    <t>I. Receivables on direct insurance and co-insurance operations</t>
  </si>
  <si>
    <t>II. Receivables on reinsurance operations</t>
  </si>
  <si>
    <t>IV. Corporate and other receivables</t>
  </si>
  <si>
    <t>V. Shareholders, called capital</t>
  </si>
  <si>
    <t>I) CASH</t>
  </si>
  <si>
    <t>J) ACCRUAL ADJUSTMENTS</t>
  </si>
  <si>
    <t>K) OTHER ASSETS</t>
  </si>
  <si>
    <t>L) NON-CURRENT ASSETS HELD FOR SALE AND FROM DISCONTINUED OPERATIONS</t>
  </si>
  <si>
    <t xml:space="preserve"> 1. Tax on profits receivable</t>
  </si>
  <si>
    <t xml:space="preserve"> 2. Other tax receivables</t>
  </si>
  <si>
    <t xml:space="preserve"> 3. Trading portfolio</t>
  </si>
  <si>
    <t xml:space="preserve"> 2. Available-for-sale portfolio</t>
  </si>
  <si>
    <t xml:space="preserve"> 1. Held-to-maturity portfolio</t>
  </si>
  <si>
    <t>VI. Tax liabilities</t>
  </si>
  <si>
    <t>TOTAL LIABILITIES AND EQUITY</t>
  </si>
  <si>
    <t>A) EQUITY</t>
  </si>
  <si>
    <t>I. Paid-up capital</t>
  </si>
  <si>
    <t>II. Share premium</t>
  </si>
  <si>
    <t>III. Reserves</t>
  </si>
  <si>
    <t>IV. Interim dividend</t>
  </si>
  <si>
    <t>V. Treasury Stock</t>
  </si>
  <si>
    <t>VI. Result attributable to controlling company</t>
  </si>
  <si>
    <t>VII. Other equity instruments</t>
  </si>
  <si>
    <t>VIII. Valuation change adjustments</t>
  </si>
  <si>
    <t>IX. Currency conversion differences</t>
  </si>
  <si>
    <t>Equity attributable to the controlling company’s shareholders</t>
  </si>
  <si>
    <t>B) SUBORDINATED LIABILITIES</t>
  </si>
  <si>
    <t>C) TECHNICAL PROVISIONS</t>
  </si>
  <si>
    <t>I. Provisions for unearned premiums and unexpired risks</t>
  </si>
  <si>
    <t>II. Provisions for life insurance</t>
  </si>
  <si>
    <t>III. Provision for outstanding claims</t>
  </si>
  <si>
    <t>IV. Other technical provisions</t>
  </si>
  <si>
    <t>D) TECHNICAL PROVISIONS FOR LIFE INSURANCE WHERE POLICYHOLDERS BEAR THE INVESTMENT RISK</t>
  </si>
  <si>
    <t>E) PROVISIONS FOR RISKS AND EXPENSES</t>
  </si>
  <si>
    <t>F) DEPOSITS RECEIVED ON CEDED AND RETROCEDED REINSURANCE</t>
  </si>
  <si>
    <t>G) DEFERRED TAX LIABILITIES</t>
  </si>
  <si>
    <t>H) DEBT</t>
  </si>
  <si>
    <t>I. Issue of debentures and other negotiable securities</t>
  </si>
  <si>
    <t>II. Due to credit institutions</t>
  </si>
  <si>
    <t>III. Other financial liabilities</t>
  </si>
  <si>
    <t>IV. Due on direct insurance and co-insurance operations</t>
  </si>
  <si>
    <t>V. Due on reinsurance operations</t>
  </si>
  <si>
    <t>1. Tax on profits to be paid</t>
  </si>
  <si>
    <t>2. Other tax liabilities</t>
  </si>
  <si>
    <t>VII. Other debts</t>
  </si>
  <si>
    <t>I) ACCRUAL ADJUSTMENTS</t>
  </si>
  <si>
    <t>J) LIABILITIES LINKED TO NON-CURRENT ASSETS HELD FOR SALE AND FROM DISCONTINUED OPERATIONS</t>
  </si>
  <si>
    <t>I. REVENUE FROM INSURANCE BUSINESS</t>
  </si>
  <si>
    <t>II. INSURANCE BUSINESS EXPENSES</t>
  </si>
  <si>
    <t>III. OTHER ACTIVITIES</t>
  </si>
  <si>
    <t>TOTAL REVENUE FROM INSURANCE BUSINESS</t>
  </si>
  <si>
    <t>TOTAL EXPENSES FROM INSURANCE BUSINESS</t>
  </si>
  <si>
    <t>RESULT FROM THE INSURANCE BUSINESS</t>
  </si>
  <si>
    <t xml:space="preserve">  a) Written premiums, direct insurance</t>
  </si>
  <si>
    <t xml:space="preserve">  b) Premiums from accepted reinsurance</t>
  </si>
  <si>
    <t xml:space="preserve">  c) Premiums from ceded reinsurance</t>
  </si>
  <si>
    <t xml:space="preserve">  d) Variations in provisions for unearned premiums and unexpired risks</t>
  </si>
  <si>
    <t xml:space="preserve">    Direct insurance</t>
  </si>
  <si>
    <t xml:space="preserve">    Accepted reinsurance</t>
  </si>
  <si>
    <t xml:space="preserve">    Ceded reinsurance</t>
  </si>
  <si>
    <t xml:space="preserve"> 2. Share in profits from equity-accounted companies</t>
  </si>
  <si>
    <t xml:space="preserve"> 3. Revenue from investments</t>
  </si>
  <si>
    <t xml:space="preserve">  a) From operations</t>
  </si>
  <si>
    <t xml:space="preserve">  b) From equity</t>
  </si>
  <si>
    <t xml:space="preserve"> 5. Other technical revenue</t>
  </si>
  <si>
    <t xml:space="preserve"> 6. Other non-technical revenue</t>
  </si>
  <si>
    <t xml:space="preserve"> 7. Positive foreign exchange differences</t>
  </si>
  <si>
    <t xml:space="preserve"> 8. Reversal of the asset impairment provision</t>
  </si>
  <si>
    <t xml:space="preserve"> 1. Incurred claims for the year, net</t>
  </si>
  <si>
    <t xml:space="preserve">  a) Claims paid and variation in provision for claims, net</t>
  </si>
  <si>
    <t xml:space="preserve">   Direct insurance</t>
  </si>
  <si>
    <t xml:space="preserve">   Accepted reinsurance</t>
  </si>
  <si>
    <t xml:space="preserve">   Ceded reinsurance</t>
  </si>
  <si>
    <t xml:space="preserve">  b) Claims-related expenses</t>
  </si>
  <si>
    <t xml:space="preserve"> 2. Variation in other technical provisions, net</t>
  </si>
  <si>
    <t xml:space="preserve"> 3. Profit sharing and returned premiums</t>
  </si>
  <si>
    <t xml:space="preserve"> 4. Net operating expenses</t>
  </si>
  <si>
    <t xml:space="preserve">  a) Acquisition expenses</t>
  </si>
  <si>
    <t xml:space="preserve">  b) Administration expenses</t>
  </si>
  <si>
    <t xml:space="preserve">  c) Commissions and participation in reinsurance</t>
  </si>
  <si>
    <t xml:space="preserve"> 5. Share in losses from equity-accounted companies</t>
  </si>
  <si>
    <t xml:space="preserve">  b) From equity and financial accounts</t>
  </si>
  <si>
    <t xml:space="preserve"> 8. Other technical expenses</t>
  </si>
  <si>
    <t xml:space="preserve"> 9. Other non-technical expenses</t>
  </si>
  <si>
    <t xml:space="preserve"> 10. Negative foreign exchange differences</t>
  </si>
  <si>
    <t xml:space="preserve"> 11. Allowance to the asset impairment provision</t>
  </si>
  <si>
    <t xml:space="preserve"> 1. Operating revenue</t>
  </si>
  <si>
    <t xml:space="preserve"> 2. Operating expenses</t>
  </si>
  <si>
    <t xml:space="preserve"> 4. Results from non-controlling interests</t>
  </si>
  <si>
    <t xml:space="preserve">  a) Share in profits from equity-accounted companies</t>
  </si>
  <si>
    <t xml:space="preserve">  b) Share in losses from equity-accounted companies</t>
  </si>
  <si>
    <t xml:space="preserve"> 5. Reversal of asset impairment provision</t>
  </si>
  <si>
    <t>RESULT FROM OTHER ACTIVITIES</t>
  </si>
  <si>
    <t>IV. RESULT ON RESTATEMENT OF FINANCIAL ACCOUNTS</t>
  </si>
  <si>
    <t>VIII. RESULT AFTER TAX FROM DISCONTINUED OPERATIONS</t>
  </si>
  <si>
    <t>IX. RESULT FOR THE FINANCIAL YEAR</t>
  </si>
  <si>
    <t xml:space="preserve"> 6. Allowance to the asset impairment provision</t>
  </si>
  <si>
    <t xml:space="preserve"> 7. Result from the disposal of non-current assets classified as held for sale, not included in discontinued operations</t>
  </si>
  <si>
    <t xml:space="preserve">  b) Financial expenses</t>
  </si>
  <si>
    <t xml:space="preserve"> 1. Attributable to non-controlling interests</t>
  </si>
  <si>
    <t xml:space="preserve"> 2. Attributable to the controlling company</t>
  </si>
  <si>
    <t xml:space="preserve">  a) Financial income</t>
  </si>
  <si>
    <t xml:space="preserve"> 3. Net financial income</t>
  </si>
  <si>
    <t xml:space="preserve">Consolidated Balance Sheet </t>
  </si>
  <si>
    <t>Consolidated Profit &amp; Loss</t>
  </si>
  <si>
    <t>Profit &amp; Loss by Business Unit</t>
  </si>
  <si>
    <t>--</t>
  </si>
  <si>
    <t>Period</t>
  </si>
  <si>
    <t>Consolidated figures</t>
  </si>
  <si>
    <t>Written and accepted premiums - Total</t>
  </si>
  <si>
    <t>Written and accepted premiums - Non-Life</t>
  </si>
  <si>
    <t>Written and accepted premiums - Life</t>
  </si>
  <si>
    <t>Figures by business unit</t>
  </si>
  <si>
    <t>Holdings and consolidation adjustments</t>
  </si>
  <si>
    <t>Quarterly standalone figures</t>
  </si>
  <si>
    <t>I. Real estate for own use</t>
  </si>
  <si>
    <t>I. Real estate investments</t>
  </si>
  <si>
    <t>Total consolidated revenue</t>
  </si>
  <si>
    <t>EURASIA</t>
  </si>
  <si>
    <t>Premiums and attributable result by Country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</si>
  <si>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</si>
  <si>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</si>
  <si>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</si>
  <si>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</si>
  <si>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</si>
  <si>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</si>
  <si>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</si>
  <si>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</si>
  <si>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Premiums by country</t>
  </si>
  <si>
    <t>Spain</t>
  </si>
  <si>
    <t>Mexico</t>
  </si>
  <si>
    <t>Panama</t>
  </si>
  <si>
    <t>Dominican Rep.</t>
  </si>
  <si>
    <t>Peru</t>
  </si>
  <si>
    <t>United States</t>
  </si>
  <si>
    <t>Turkey</t>
  </si>
  <si>
    <t>Italy</t>
  </si>
  <si>
    <t>Germany</t>
  </si>
  <si>
    <t>Phillipines</t>
  </si>
  <si>
    <t>Attributable result</t>
  </si>
  <si>
    <t>Accumulated figures</t>
  </si>
  <si>
    <t>CONS. ADJUST. &amp; CORPORATE AREAS</t>
  </si>
  <si>
    <t>TOTAL</t>
  </si>
  <si>
    <t>Gross written and accepted premiums</t>
  </si>
  <si>
    <t>Net premiums earned</t>
  </si>
  <si>
    <t>Net claims incurred and variation in other technical provisions</t>
  </si>
  <si>
    <t>Net operating expenses</t>
  </si>
  <si>
    <t>Other technical revenue and expenses</t>
  </si>
  <si>
    <t>Technical result</t>
  </si>
  <si>
    <t>Net financial income</t>
  </si>
  <si>
    <t>Other non-technical revenue and expenses</t>
  </si>
  <si>
    <t>Result of Non-Life business</t>
  </si>
  <si>
    <t>Financial result and other non-technical revenue</t>
  </si>
  <si>
    <t>Result of Life business</t>
  </si>
  <si>
    <t>Result from other business activities</t>
  </si>
  <si>
    <t>Hyperinflation adjustments</t>
  </si>
  <si>
    <t>Result before tax</t>
  </si>
  <si>
    <t>Tax on profits</t>
  </si>
  <si>
    <t>Result from discontinued operations</t>
  </si>
  <si>
    <t>Investments, real estate and cash</t>
  </si>
  <si>
    <t>Technical reserves</t>
  </si>
  <si>
    <t>Shareholders' equity</t>
  </si>
  <si>
    <t>ROE</t>
  </si>
  <si>
    <t>MAPFRE RE*</t>
  </si>
  <si>
    <t xml:space="preserve"> 1. Premiums earned, net</t>
  </si>
  <si>
    <t xml:space="preserve"> 6. Investment expenses</t>
  </si>
  <si>
    <t>Attributable net result</t>
  </si>
  <si>
    <t>MAPFRE RE</t>
  </si>
  <si>
    <t>Guatemala</t>
  </si>
  <si>
    <t>Uruguay</t>
  </si>
  <si>
    <t>Paraguay</t>
  </si>
  <si>
    <t xml:space="preserve"> Δ %    </t>
  </si>
  <si>
    <t>Regional Data by Segments</t>
  </si>
  <si>
    <t>Premiums</t>
  </si>
  <si>
    <t>LIFE</t>
  </si>
  <si>
    <t>LIFE PROTECTION</t>
  </si>
  <si>
    <t>LIFE SAVINGS</t>
  </si>
  <si>
    <t>AUTO</t>
  </si>
  <si>
    <t>GENERAL P&amp;C</t>
  </si>
  <si>
    <t>HEALTH &amp; ACCIDENT</t>
  </si>
  <si>
    <t xml:space="preserve">∆ </t>
  </si>
  <si>
    <t xml:space="preserve">% </t>
  </si>
  <si>
    <t>ASISTENCIA</t>
  </si>
  <si>
    <t>Consensus vs Actual</t>
  </si>
  <si>
    <t>Var a/a</t>
  </si>
  <si>
    <t>3M</t>
  </si>
  <si>
    <t>6M</t>
  </si>
  <si>
    <t>9M</t>
  </si>
  <si>
    <t>12M</t>
  </si>
  <si>
    <t>Figures in million euros</t>
  </si>
  <si>
    <t>Profit &amp; Loss by Business Unit 
Quarterly</t>
  </si>
  <si>
    <t>Consensus</t>
  </si>
  <si>
    <t>nº estimations</t>
  </si>
  <si>
    <t>Million euros</t>
  </si>
  <si>
    <t>Breakdown by Business unit</t>
  </si>
  <si>
    <t>Non-Life Business</t>
  </si>
  <si>
    <t>Financial result and other non-technical income</t>
  </si>
  <si>
    <t>Non Life Combined ratio</t>
  </si>
  <si>
    <t>Life Business</t>
  </si>
  <si>
    <t xml:space="preserve">MAPFRE RE </t>
  </si>
  <si>
    <t>Result attributable to the controlling Company</t>
  </si>
  <si>
    <t>Other companies and consolidation adjustments</t>
  </si>
  <si>
    <t>Var Current vs Consensus</t>
  </si>
  <si>
    <t>DECEMBER 2021</t>
  </si>
  <si>
    <t>Jan.- Mar.</t>
  </si>
  <si>
    <t>Apr.- Jun.</t>
  </si>
  <si>
    <t>Jul.- Sep.</t>
  </si>
  <si>
    <t>Venezuela</t>
  </si>
  <si>
    <t>09M 2022</t>
  </si>
  <si>
    <t>SEPTEMBER 2022</t>
  </si>
  <si>
    <t>SEPTEMBER 2021</t>
  </si>
  <si>
    <t>3Q
2021</t>
  </si>
  <si>
    <t>3Q
2022</t>
  </si>
  <si>
    <t>Oct.- Dec.</t>
  </si>
  <si>
    <t>Jul. - Sep.</t>
  </si>
  <si>
    <t>Δ Annual
Jul. - Sep.
2022/2021</t>
  </si>
  <si>
    <t>Δ Annual
09M
2022/2021</t>
  </si>
  <si>
    <t>Q3'22 est</t>
  </si>
  <si>
    <t xml:space="preserve"> 4. Gains on investments on behalf of life insurance policyholders bearing the investment risk</t>
  </si>
  <si>
    <t xml:space="preserve"> 7. Losses on investments on behalf of life insurance policyholders bearing the investment risk</t>
  </si>
  <si>
    <t>V. RESULT BEFORE TAXES</t>
  </si>
  <si>
    <t>VI. TAX ON PROFITS</t>
  </si>
  <si>
    <t>VII. RESULT AFTER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</si>
</sst>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  <numFmt numFmtId="186" formatCode="0.0\ \p\.\p\.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2"/>
      <color rgb="FFFF0000"/>
      <name val="Trebuchet MS"/>
      <family val="2"/>
    </font>
    <font>
      <sz val="13"/>
      <color rgb="FFED002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Trebuchet MS"/>
      <family val="2"/>
    </font>
    <font>
      <b/>
      <sz val="10"/>
      <color rgb="FFFF0000"/>
      <name val="Trebuchet MS"/>
      <family val="2"/>
    </font>
    <font>
      <b/>
      <sz val="12"/>
      <color rgb="FFED002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8"/>
      <color indexed="10"/>
      <name val="Trebuchet MS"/>
      <family val="2"/>
    </font>
    <font>
      <sz val="10"/>
      <color rgb="FFED0022"/>
      <name val="Trebuchet MS"/>
      <family val="2"/>
    </font>
    <font>
      <b/>
      <sz val="10"/>
      <color rgb="FFED0022"/>
      <name val="Trebuchet MS"/>
      <family val="2"/>
    </font>
    <font>
      <sz val="10"/>
      <color rgb="FF3E4A52"/>
      <name val="Trebuchet MS"/>
      <family val="2"/>
    </font>
    <font>
      <b/>
      <sz val="10"/>
      <color rgb="FF3E4A52"/>
      <name val="Trebuchet MS"/>
      <family val="2"/>
    </font>
    <font>
      <sz val="9"/>
      <color rgb="FFED0022"/>
      <name val="Trebuchet MS"/>
      <family val="2"/>
    </font>
    <font>
      <sz val="12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607380"/>
      </right>
      <top style="hair">
        <color auto="1"/>
      </top>
      <bottom style="hair">
        <color auto="1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925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1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2" applyNumberFormat="0" applyAlignment="0" applyProtection="0"/>
    <xf numFmtId="166" fontId="29" fillId="51" borderId="12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3" applyNumberFormat="0" applyAlignment="0" applyProtection="0"/>
    <xf numFmtId="166" fontId="31" fillId="52" borderId="1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49" fontId="50" fillId="0" borderId="0">
      <alignment horizontal="centerContinuous"/>
    </xf>
    <xf numFmtId="0" fontId="51" fillId="0" borderId="16" applyNumberFormat="0" applyFill="0" applyAlignment="0" applyProtection="0"/>
    <xf numFmtId="166" fontId="52" fillId="0" borderId="16" applyNumberFormat="0" applyFill="0" applyAlignment="0" applyProtection="0"/>
    <xf numFmtId="0" fontId="53" fillId="0" borderId="17" applyNumberFormat="0" applyFill="0" applyAlignment="0" applyProtection="0"/>
    <xf numFmtId="166" fontId="54" fillId="0" borderId="17" applyNumberFormat="0" applyFill="0" applyAlignment="0" applyProtection="0"/>
    <xf numFmtId="0" fontId="55" fillId="0" borderId="18" applyNumberFormat="0" applyFill="0" applyAlignment="0" applyProtection="0"/>
    <xf numFmtId="166" fontId="56" fillId="0" borderId="18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19">
      <alignment horizontal="center"/>
    </xf>
    <xf numFmtId="0" fontId="57" fillId="0" borderId="0">
      <alignment horizontal="center"/>
    </xf>
    <xf numFmtId="177" fontId="22" fillId="0" borderId="20">
      <alignment horizontal="center"/>
    </xf>
    <xf numFmtId="177" fontId="22" fillId="0" borderId="2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2" applyNumberFormat="0" applyAlignment="0" applyProtection="0"/>
    <xf numFmtId="10" fontId="49" fillId="54" borderId="21" applyNumberFormat="0" applyBorder="0" applyAlignment="0" applyProtection="0"/>
    <xf numFmtId="10" fontId="49" fillId="54" borderId="21" applyNumberFormat="0" applyBorder="0" applyAlignment="0" applyProtection="0"/>
    <xf numFmtId="166" fontId="60" fillId="38" borderId="12" applyNumberFormat="0" applyAlignment="0" applyProtection="0"/>
    <xf numFmtId="0" fontId="61" fillId="0" borderId="22" applyNumberFormat="0" applyFill="0" applyAlignment="0" applyProtection="0"/>
    <xf numFmtId="166" fontId="62" fillId="0" borderId="22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3" applyNumberFormat="0" applyFont="0" applyAlignment="0" applyProtection="0"/>
    <xf numFmtId="166" fontId="17" fillId="56" borderId="23" applyNumberFormat="0" applyFont="0" applyAlignment="0" applyProtection="0"/>
    <xf numFmtId="181" fontId="17" fillId="0" borderId="0" applyFont="0" applyFill="0" applyBorder="0" applyAlignment="0" applyProtection="0"/>
    <xf numFmtId="0" fontId="69" fillId="51" borderId="24" applyNumberFormat="0" applyAlignment="0" applyProtection="0"/>
    <xf numFmtId="166" fontId="70" fillId="51" borderId="24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19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5" applyNumberFormat="0" applyFont="0" applyAlignment="0">
      <alignment horizontal="center"/>
    </xf>
    <xf numFmtId="0" fontId="73" fillId="1" borderId="15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5" applyFill="0" applyBorder="0" applyProtection="0">
      <alignment horizontal="left" vertical="top"/>
    </xf>
    <xf numFmtId="166" fontId="49" fillId="0" borderId="25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89" fillId="0" borderId="0" applyNumberFormat="0" applyFill="0" applyBorder="0" applyAlignment="0" applyProtection="0"/>
    <xf numFmtId="3" fontId="90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31">
      <alignment horizontal="left" vertical="center"/>
    </xf>
    <xf numFmtId="10" fontId="49" fillId="54" borderId="37" applyNumberFormat="0" applyBorder="0" applyAlignment="0" applyProtection="0"/>
    <xf numFmtId="0" fontId="17" fillId="0" borderId="0"/>
    <xf numFmtId="0" fontId="73" fillId="1" borderId="31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28">
    <xf numFmtId="0" fontId="0" fillId="0" borderId="0" xfId="0"/>
    <xf numFmtId="166" fontId="88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86" fillId="58" borderId="0" xfId="900" applyFont="1" applyFill="1"/>
    <xf numFmtId="166" fontId="87" fillId="0" borderId="27" xfId="674" quotePrefix="1" applyNumberFormat="1" applyFont="1" applyBorder="1" applyAlignment="1">
      <alignment horizontal="left" vertical="center" wrapText="1" readingOrder="1"/>
    </xf>
    <xf numFmtId="166" fontId="87" fillId="0" borderId="28" xfId="674" quotePrefix="1" applyNumberFormat="1" applyFont="1" applyBorder="1" applyAlignment="1">
      <alignment horizontal="center" vertical="center" wrapText="1" readingOrder="1"/>
    </xf>
    <xf numFmtId="166" fontId="84" fillId="0" borderId="32" xfId="674" applyFont="1" applyBorder="1" applyAlignment="1">
      <alignment horizontal="left" vertical="center" wrapText="1" indent="1" readingOrder="1"/>
    </xf>
    <xf numFmtId="167" fontId="84" fillId="0" borderId="35" xfId="674" applyNumberFormat="1" applyFont="1" applyBorder="1" applyAlignment="1">
      <alignment horizontal="center" vertical="center" readingOrder="1"/>
    </xf>
    <xf numFmtId="167" fontId="84" fillId="0" borderId="32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34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0" xfId="674" applyFont="1" applyBorder="1" applyAlignment="1">
      <alignment horizontal="left" vertical="center" wrapText="1" indent="1" readingOrder="1"/>
    </xf>
    <xf numFmtId="167" fontId="85" fillId="0" borderId="36" xfId="674" applyNumberFormat="1" applyFont="1" applyBorder="1" applyAlignment="1">
      <alignment horizontal="center" vertical="center" readingOrder="1"/>
    </xf>
    <xf numFmtId="167" fontId="85" fillId="0" borderId="30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34" xfId="674" applyNumberFormat="1" applyFont="1" applyBorder="1" applyAlignment="1">
      <alignment horizontal="center" vertical="center" readingOrder="1"/>
    </xf>
    <xf numFmtId="166" fontId="84" fillId="0" borderId="29" xfId="674" applyFont="1" applyBorder="1" applyAlignment="1">
      <alignment horizontal="left" vertical="center" wrapText="1" indent="1" readingOrder="1"/>
    </xf>
    <xf numFmtId="167" fontId="84" fillId="0" borderId="33" xfId="674" applyNumberFormat="1" applyFont="1" applyBorder="1" applyAlignment="1">
      <alignment horizontal="center" vertical="center" readingOrder="1"/>
    </xf>
    <xf numFmtId="167" fontId="84" fillId="0" borderId="29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32" xfId="674" applyFont="1" applyBorder="1" applyAlignment="1">
      <alignment horizontal="center" vertical="center" wrapText="1" readingOrder="1"/>
    </xf>
    <xf numFmtId="166" fontId="85" fillId="0" borderId="30" xfId="674" applyFont="1" applyBorder="1" applyAlignment="1">
      <alignment horizontal="left" vertical="center" wrapText="1" indent="3" readingOrder="1"/>
    </xf>
    <xf numFmtId="166" fontId="88" fillId="0" borderId="28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93" fillId="58" borderId="0" xfId="0" applyFont="1" applyFill="1" applyAlignment="1">
      <alignment horizontal="center"/>
    </xf>
    <xf numFmtId="0" fontId="17" fillId="0" borderId="0" xfId="0" applyFont="1" applyFill="1" applyBorder="1" applyAlignment="1"/>
    <xf numFmtId="166" fontId="96" fillId="0" borderId="0" xfId="1" applyFont="1" applyFill="1"/>
    <xf numFmtId="166" fontId="96" fillId="0" borderId="0" xfId="1" applyFont="1" applyFill="1" applyBorder="1"/>
    <xf numFmtId="166" fontId="97" fillId="0" borderId="0" xfId="1" applyFont="1" applyFill="1"/>
    <xf numFmtId="0" fontId="0" fillId="58" borderId="0" xfId="0" applyFill="1" applyBorder="1"/>
    <xf numFmtId="0" fontId="95" fillId="58" borderId="0" xfId="0" applyFont="1" applyFill="1" applyBorder="1" applyAlignment="1">
      <alignment vertical="center"/>
    </xf>
    <xf numFmtId="0" fontId="13" fillId="58" borderId="0" xfId="0" applyFont="1" applyFill="1" applyBorder="1"/>
    <xf numFmtId="166" fontId="99" fillId="0" borderId="38" xfId="674" quotePrefix="1" applyNumberFormat="1" applyFont="1" applyBorder="1" applyAlignment="1">
      <alignment horizontal="left" vertical="center" wrapText="1" indent="1" readingOrder="1"/>
    </xf>
    <xf numFmtId="0" fontId="100" fillId="59" borderId="0" xfId="0" applyFont="1" applyFill="1" applyBorder="1" applyAlignment="1">
      <alignment horizontal="center" vertical="center"/>
    </xf>
    <xf numFmtId="183" fontId="96" fillId="0" borderId="0" xfId="674" applyNumberFormat="1" applyFont="1" applyFill="1" applyBorder="1" applyAlignment="1">
      <alignment horizontal="center" vertical="center" wrapText="1" readingOrder="1"/>
    </xf>
    <xf numFmtId="0" fontId="103" fillId="0" borderId="0" xfId="0" applyFont="1" applyFill="1" applyBorder="1"/>
    <xf numFmtId="0" fontId="104" fillId="0" borderId="0" xfId="900" applyFont="1"/>
    <xf numFmtId="166" fontId="106" fillId="0" borderId="42" xfId="918" applyFont="1" applyBorder="1" applyAlignment="1">
      <alignment horizontal="left" wrapText="1" indent="1" readingOrder="1"/>
    </xf>
    <xf numFmtId="0" fontId="107" fillId="0" borderId="44" xfId="900" applyFont="1" applyBorder="1" applyAlignment="1">
      <alignment horizontal="left" vertical="center" wrapText="1" indent="1" readingOrder="1"/>
    </xf>
    <xf numFmtId="167" fontId="107" fillId="0" borderId="45" xfId="1" applyNumberFormat="1" applyFont="1" applyBorder="1" applyAlignment="1">
      <alignment horizontal="right" vertical="center" wrapText="1" indent="1" readingOrder="1"/>
    </xf>
    <xf numFmtId="0" fontId="107" fillId="0" borderId="46" xfId="900" applyFont="1" applyBorder="1" applyAlignment="1">
      <alignment horizontal="left" vertical="center" wrapText="1" indent="1" readingOrder="1"/>
    </xf>
    <xf numFmtId="167" fontId="107" fillId="0" borderId="47" xfId="1" applyNumberFormat="1" applyFont="1" applyBorder="1" applyAlignment="1">
      <alignment horizontal="right" vertical="center" wrapText="1" indent="1" readingOrder="1"/>
    </xf>
    <xf numFmtId="0" fontId="108" fillId="0" borderId="46" xfId="900" applyFont="1" applyBorder="1" applyAlignment="1">
      <alignment horizontal="left" vertical="center" wrapText="1" indent="1" readingOrder="1"/>
    </xf>
    <xf numFmtId="167" fontId="108" fillId="0" borderId="47" xfId="1" applyNumberFormat="1" applyFont="1" applyBorder="1" applyAlignment="1">
      <alignment horizontal="right" vertical="center" wrapText="1" indent="1" readingOrder="1"/>
    </xf>
    <xf numFmtId="0" fontId="107" fillId="0" borderId="48" xfId="900" applyFont="1" applyBorder="1" applyAlignment="1">
      <alignment horizontal="left" vertical="center" wrapText="1" indent="1" readingOrder="1"/>
    </xf>
    <xf numFmtId="167" fontId="107" fillId="0" borderId="49" xfId="1" applyNumberFormat="1" applyFont="1" applyBorder="1" applyAlignment="1">
      <alignment horizontal="right" vertical="center" wrapText="1" indent="1" readingOrder="1"/>
    </xf>
    <xf numFmtId="166" fontId="108" fillId="60" borderId="50" xfId="918" applyFont="1" applyFill="1" applyBorder="1" applyAlignment="1">
      <alignment horizontal="left" vertical="center" wrapText="1" indent="1" readingOrder="1"/>
    </xf>
    <xf numFmtId="167" fontId="108" fillId="60" borderId="51" xfId="918" applyNumberFormat="1" applyFont="1" applyFill="1" applyBorder="1" applyAlignment="1">
      <alignment horizontal="right" vertical="center" wrapText="1" indent="1" readingOrder="1"/>
    </xf>
    <xf numFmtId="0" fontId="107" fillId="0" borderId="52" xfId="900" applyFont="1" applyBorder="1" applyAlignment="1">
      <alignment horizontal="left" vertical="center" wrapText="1" indent="1" readingOrder="1"/>
    </xf>
    <xf numFmtId="167" fontId="107" fillId="0" borderId="53" xfId="1" applyNumberFormat="1" applyFont="1" applyBorder="1" applyAlignment="1">
      <alignment horizontal="right" vertical="center" wrapText="1" indent="1" readingOrder="1"/>
    </xf>
    <xf numFmtId="0" fontId="108" fillId="0" borderId="48" xfId="900" applyFont="1" applyBorder="1" applyAlignment="1">
      <alignment horizontal="left" vertical="center" wrapText="1" indent="1" readingOrder="1"/>
    </xf>
    <xf numFmtId="167" fontId="108" fillId="0" borderId="49" xfId="1" applyNumberFormat="1" applyFont="1" applyBorder="1" applyAlignment="1">
      <alignment horizontal="right" vertical="center" wrapText="1" indent="1" readingOrder="1"/>
    </xf>
    <xf numFmtId="0" fontId="107" fillId="0" borderId="0" xfId="900" applyFont="1" applyBorder="1" applyAlignment="1">
      <alignment horizontal="left" vertical="center" wrapText="1" indent="1" readingOrder="1"/>
    </xf>
    <xf numFmtId="168" fontId="107" fillId="0" borderId="53" xfId="817" applyNumberFormat="1" applyFont="1" applyBorder="1" applyAlignment="1">
      <alignment horizontal="right" vertical="center" wrapText="1" indent="1" readingOrder="1"/>
    </xf>
    <xf numFmtId="168" fontId="107" fillId="0" borderId="47" xfId="817" applyNumberFormat="1" applyFont="1" applyBorder="1" applyAlignment="1">
      <alignment horizontal="right" vertical="center" wrapText="1" indent="1" readingOrder="1"/>
    </xf>
    <xf numFmtId="0" fontId="108" fillId="60" borderId="31" xfId="900" applyFont="1" applyFill="1" applyBorder="1" applyAlignment="1">
      <alignment horizontal="left" vertical="center" wrapText="1" indent="1" readingOrder="1"/>
    </xf>
    <xf numFmtId="168" fontId="108" fillId="60" borderId="54" xfId="817" applyNumberFormat="1" applyFont="1" applyFill="1" applyBorder="1" applyAlignment="1">
      <alignment horizontal="right" vertical="center" wrapText="1" indent="1" readingOrder="1"/>
    </xf>
    <xf numFmtId="0" fontId="107" fillId="0" borderId="30" xfId="900" applyFont="1" applyBorder="1" applyAlignment="1">
      <alignment horizontal="left" vertical="center" wrapText="1" indent="1" readingOrder="1"/>
    </xf>
    <xf numFmtId="168" fontId="107" fillId="0" borderId="55" xfId="817" applyNumberFormat="1" applyFont="1" applyBorder="1" applyAlignment="1">
      <alignment horizontal="right" vertical="center" wrapText="1" indent="1" readingOrder="1"/>
    </xf>
    <xf numFmtId="0" fontId="109" fillId="0" borderId="43" xfId="900" quotePrefix="1" applyFont="1" applyBorder="1" applyAlignment="1">
      <alignment horizontal="center" vertical="center" wrapText="1" readingOrder="1"/>
    </xf>
    <xf numFmtId="166" fontId="110" fillId="0" borderId="0" xfId="674" applyFont="1" applyFill="1" applyBorder="1" applyAlignment="1">
      <alignment horizontal="left" vertical="center" wrapText="1" indent="6" readingOrder="1"/>
    </xf>
    <xf numFmtId="166" fontId="110" fillId="0" borderId="0" xfId="674" applyFont="1" applyFill="1" applyBorder="1" applyAlignment="1">
      <alignment horizontal="left" vertical="center" wrapText="1" indent="9" readingOrder="1"/>
    </xf>
    <xf numFmtId="166" fontId="113" fillId="0" borderId="57" xfId="674" applyFont="1" applyFill="1" applyBorder="1" applyAlignment="1">
      <alignment horizontal="left" vertical="center" wrapText="1" indent="1" readingOrder="1"/>
    </xf>
    <xf numFmtId="183" fontId="110" fillId="0" borderId="57" xfId="674" applyNumberFormat="1" applyFont="1" applyFill="1" applyBorder="1" applyAlignment="1">
      <alignment horizontal="center" vertical="center" wrapText="1" readingOrder="1"/>
    </xf>
    <xf numFmtId="166" fontId="112" fillId="0" borderId="58" xfId="674" applyFont="1" applyFill="1" applyBorder="1" applyAlignment="1">
      <alignment horizontal="left" vertical="center" wrapText="1" indent="1" readingOrder="1"/>
    </xf>
    <xf numFmtId="183" fontId="110" fillId="0" borderId="58" xfId="674" applyNumberFormat="1" applyFont="1" applyFill="1" applyBorder="1" applyAlignment="1">
      <alignment horizontal="center" vertical="center" wrapText="1" readingOrder="1"/>
    </xf>
    <xf numFmtId="183" fontId="110" fillId="0" borderId="0" xfId="674" applyNumberFormat="1" applyFont="1" applyFill="1" applyBorder="1" applyAlignment="1">
      <alignment horizontal="center" vertical="center" wrapText="1" readingOrder="1"/>
    </xf>
    <xf numFmtId="168" fontId="110" fillId="0" borderId="0" xfId="919" applyNumberFormat="1" applyFont="1" applyFill="1" applyBorder="1" applyAlignment="1">
      <alignment horizontal="center" vertical="center" wrapText="1" readingOrder="1"/>
    </xf>
    <xf numFmtId="0" fontId="111" fillId="61" borderId="59" xfId="674" quotePrefix="1" applyNumberFormat="1" applyFont="1" applyFill="1" applyBorder="1" applyAlignment="1">
      <alignment horizontal="centerContinuous" vertical="center" readingOrder="1"/>
    </xf>
    <xf numFmtId="166" fontId="111" fillId="61" borderId="59" xfId="674" quotePrefix="1" applyNumberFormat="1" applyFont="1" applyFill="1" applyBorder="1" applyAlignment="1">
      <alignment horizontal="centerContinuous" vertical="center" wrapText="1" readingOrder="1"/>
    </xf>
    <xf numFmtId="166" fontId="111" fillId="61" borderId="59" xfId="674" applyFont="1" applyFill="1" applyBorder="1" applyAlignment="1">
      <alignment horizontal="centerContinuous" vertical="center" wrapText="1" readingOrder="1"/>
    </xf>
    <xf numFmtId="0" fontId="111" fillId="61" borderId="60" xfId="674" quotePrefix="1" applyNumberFormat="1" applyFont="1" applyFill="1" applyBorder="1" applyAlignment="1">
      <alignment horizontal="centerContinuous" vertical="center" readingOrder="1"/>
    </xf>
    <xf numFmtId="166" fontId="97" fillId="0" borderId="0" xfId="1" applyFont="1" applyFill="1" applyBorder="1"/>
    <xf numFmtId="183" fontId="110" fillId="0" borderId="40" xfId="674" applyNumberFormat="1" applyFont="1" applyFill="1" applyBorder="1" applyAlignment="1">
      <alignment horizontal="center" vertical="center" wrapText="1" readingOrder="1"/>
    </xf>
    <xf numFmtId="166" fontId="102" fillId="0" borderId="0" xfId="674" applyFont="1" applyFill="1" applyBorder="1" applyAlignment="1">
      <alignment horizontal="left" vertical="center" wrapText="1" indent="6" readingOrder="1"/>
    </xf>
    <xf numFmtId="168" fontId="96" fillId="0" borderId="0" xfId="919" applyNumberFormat="1" applyFont="1" applyFill="1" applyBorder="1" applyAlignment="1">
      <alignment horizontal="center" vertical="center" wrapText="1" readingOrder="1"/>
    </xf>
    <xf numFmtId="166" fontId="98" fillId="0" borderId="0" xfId="674" applyFont="1" applyFill="1" applyBorder="1" applyAlignment="1">
      <alignment horizontal="left" vertical="center" wrapText="1" indent="1" readingOrder="1"/>
    </xf>
    <xf numFmtId="0" fontId="0" fillId="0" borderId="0" xfId="0" applyBorder="1"/>
    <xf numFmtId="183" fontId="112" fillId="0" borderId="58" xfId="674" applyNumberFormat="1" applyFont="1" applyFill="1" applyBorder="1" applyAlignment="1">
      <alignment horizontal="center" vertical="center" wrapText="1" readingOrder="1"/>
    </xf>
    <xf numFmtId="166" fontId="110" fillId="0" borderId="40" xfId="674" applyFont="1" applyFill="1" applyBorder="1" applyAlignment="1">
      <alignment horizontal="left" vertical="center" wrapText="1" indent="6" readingOrder="1"/>
    </xf>
    <xf numFmtId="168" fontId="107" fillId="0" borderId="0" xfId="817" applyNumberFormat="1" applyFont="1" applyBorder="1" applyAlignment="1">
      <alignment horizontal="right" vertical="center" wrapText="1" indent="1" readingOrder="1"/>
    </xf>
    <xf numFmtId="0" fontId="114" fillId="0" borderId="0" xfId="900" applyFont="1"/>
    <xf numFmtId="0" fontId="115" fillId="0" borderId="0" xfId="900" applyFont="1"/>
    <xf numFmtId="167" fontId="85" fillId="0" borderId="0" xfId="674" applyNumberFormat="1" applyFont="1" applyAlignment="1">
      <alignment horizontal="center" vertical="center" readingOrder="1"/>
    </xf>
    <xf numFmtId="167" fontId="84" fillId="0" borderId="0" xfId="674" applyNumberFormat="1" applyFont="1" applyAlignment="1">
      <alignment horizontal="center" vertical="center" readingOrder="1"/>
    </xf>
    <xf numFmtId="183" fontId="110" fillId="0" borderId="0" xfId="674" applyNumberFormat="1" applyFont="1" applyAlignment="1">
      <alignment horizontal="center" vertical="center" wrapText="1" readingOrder="1"/>
    </xf>
    <xf numFmtId="166" fontId="110" fillId="0" borderId="0" xfId="1" applyFont="1"/>
    <xf numFmtId="168" fontId="110" fillId="0" borderId="0" xfId="919" applyNumberFormat="1" applyFont="1" applyAlignment="1">
      <alignment horizontal="center" vertical="center" wrapText="1" readingOrder="1"/>
    </xf>
    <xf numFmtId="184" fontId="110" fillId="0" borderId="0" xfId="674" applyNumberFormat="1" applyFont="1" applyAlignment="1">
      <alignment horizontal="center" vertical="center" wrapText="1" readingOrder="1"/>
    </xf>
    <xf numFmtId="183" fontId="110" fillId="0" borderId="57" xfId="674" applyNumberFormat="1" applyFont="1" applyBorder="1" applyAlignment="1">
      <alignment horizontal="center" vertical="center" wrapText="1" readingOrder="1"/>
    </xf>
    <xf numFmtId="183" fontId="110" fillId="0" borderId="58" xfId="674" applyNumberFormat="1" applyFont="1" applyBorder="1" applyAlignment="1">
      <alignment horizontal="center" vertical="center" wrapText="1" readingOrder="1"/>
    </xf>
    <xf numFmtId="166" fontId="96" fillId="0" borderId="0" xfId="1" applyFont="1"/>
    <xf numFmtId="166" fontId="97" fillId="0" borderId="0" xfId="1" applyFont="1"/>
    <xf numFmtId="168" fontId="112" fillId="0" borderId="58" xfId="919" applyNumberFormat="1" applyFont="1" applyBorder="1" applyAlignment="1">
      <alignment horizontal="center" vertical="center" wrapText="1" readingOrder="1"/>
    </xf>
    <xf numFmtId="168" fontId="96" fillId="0" borderId="0" xfId="919" applyNumberFormat="1" applyFont="1" applyAlignment="1">
      <alignment horizontal="center" vertical="center" wrapText="1" readingOrder="1"/>
    </xf>
    <xf numFmtId="168" fontId="110" fillId="0" borderId="40" xfId="919" applyNumberFormat="1" applyFont="1" applyBorder="1" applyAlignment="1">
      <alignment horizontal="center" vertical="center" wrapText="1" readingOrder="1"/>
    </xf>
    <xf numFmtId="166" fontId="110" fillId="0" borderId="0" xfId="674" applyFont="1" applyAlignment="1">
      <alignment horizontal="left" vertical="center" wrapText="1" indent="6" readingOrder="1"/>
    </xf>
    <xf numFmtId="166" fontId="112" fillId="0" borderId="0" xfId="1" applyFont="1" applyFill="1"/>
    <xf numFmtId="166" fontId="110" fillId="0" borderId="0" xfId="1" applyFont="1" applyFill="1"/>
    <xf numFmtId="168" fontId="110" fillId="0" borderId="40" xfId="919" applyNumberFormat="1" applyFont="1" applyFill="1" applyBorder="1" applyAlignment="1">
      <alignment horizontal="center" vertical="center" wrapText="1" readingOrder="1"/>
    </xf>
    <xf numFmtId="184" fontId="110" fillId="0" borderId="40" xfId="674" applyNumberFormat="1" applyFont="1" applyBorder="1" applyAlignment="1">
      <alignment horizontal="center" vertical="center" wrapText="1" readingOrder="1"/>
    </xf>
    <xf numFmtId="0" fontId="17" fillId="0" borderId="0" xfId="0" applyFont="1"/>
    <xf numFmtId="185" fontId="0" fillId="0" borderId="0" xfId="0" applyNumberFormat="1"/>
    <xf numFmtId="0" fontId="117" fillId="0" borderId="0" xfId="0" applyFont="1"/>
    <xf numFmtId="166" fontId="117" fillId="0" borderId="0" xfId="1" applyFont="1"/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right" vertical="center" wrapText="1" indent="2" readingOrder="1"/>
    </xf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center" vertical="center" wrapText="1" readingOrder="1"/>
    </xf>
    <xf numFmtId="166" fontId="117" fillId="0" borderId="0" xfId="1" applyFont="1" applyAlignment="1">
      <alignment horizontal="left" indent="2"/>
    </xf>
    <xf numFmtId="168" fontId="117" fillId="0" borderId="0" xfId="919" quotePrefix="1" applyNumberFormat="1" applyFont="1" applyAlignment="1">
      <alignment horizontal="center" vertical="center" wrapText="1" readingOrder="1"/>
    </xf>
    <xf numFmtId="166" fontId="96" fillId="0" borderId="63" xfId="674" applyFont="1" applyFill="1" applyBorder="1" applyAlignment="1">
      <alignment horizontal="left" vertical="center" wrapText="1" readingOrder="1"/>
    </xf>
    <xf numFmtId="166" fontId="101" fillId="0" borderId="0" xfId="674" applyFont="1" applyFill="1" applyBorder="1" applyAlignment="1">
      <alignment horizontal="left" vertical="center" wrapText="1" indent="1" readingOrder="1"/>
    </xf>
    <xf numFmtId="0" fontId="94" fillId="61" borderId="39" xfId="0" applyFont="1" applyFill="1" applyBorder="1" applyAlignment="1">
      <alignment horizontal="center" vertical="center"/>
    </xf>
    <xf numFmtId="0" fontId="92" fillId="61" borderId="0" xfId="0" applyFont="1" applyFill="1" applyBorder="1" applyAlignment="1">
      <alignment horizontal="left" vertical="center"/>
    </xf>
    <xf numFmtId="166" fontId="91" fillId="61" borderId="0" xfId="1" applyFont="1" applyFill="1" applyBorder="1" applyAlignment="1">
      <alignment vertical="center"/>
    </xf>
    <xf numFmtId="0" fontId="0" fillId="61" borderId="0" xfId="0" applyFill="1" applyAlignment="1">
      <alignment vertical="center"/>
    </xf>
    <xf numFmtId="0" fontId="0" fillId="61" borderId="0" xfId="0" applyFill="1"/>
    <xf numFmtId="0" fontId="92" fillId="61" borderId="0" xfId="0" applyFont="1" applyFill="1" applyAlignment="1">
      <alignment horizontal="left" vertical="center"/>
    </xf>
    <xf numFmtId="166" fontId="91" fillId="61" borderId="0" xfId="1" applyFont="1" applyFill="1" applyAlignment="1">
      <alignment vertical="center"/>
    </xf>
    <xf numFmtId="166" fontId="116" fillId="61" borderId="56" xfId="0" quotePrefix="1" applyNumberFormat="1" applyFont="1" applyFill="1" applyBorder="1" applyAlignment="1">
      <alignment horizontal="centerContinuous" vertical="center" wrapText="1" readingOrder="1"/>
    </xf>
    <xf numFmtId="166" fontId="116" fillId="61" borderId="40" xfId="674" quotePrefix="1" applyFont="1" applyFill="1" applyBorder="1" applyAlignment="1">
      <alignment horizontal="center" vertical="center" wrapText="1" readingOrder="1"/>
    </xf>
    <xf numFmtId="0" fontId="116" fillId="61" borderId="40" xfId="0" applyFont="1" applyFill="1" applyBorder="1" applyAlignment="1">
      <alignment horizontal="center" vertical="center" wrapText="1" readingOrder="1"/>
    </xf>
    <xf numFmtId="166" fontId="116" fillId="61" borderId="62" xfId="674" quotePrefix="1" applyFont="1" applyFill="1" applyBorder="1" applyAlignment="1">
      <alignment horizontal="center" vertical="center" wrapText="1" readingOrder="1"/>
    </xf>
    <xf numFmtId="0" fontId="0" fillId="0" borderId="0" xfId="920" applyFont="1" applyAlignment="1">
      <alignment horizontal="center"/>
    </xf>
    <xf numFmtId="0" fontId="118" fillId="58" borderId="0" xfId="920" applyFont="1" applyFill="1"/>
    <xf numFmtId="0" fontId="118" fillId="0" borderId="0" xfId="920" applyFont="1"/>
    <xf numFmtId="0" fontId="17" fillId="0" borderId="0" xfId="920" applyAlignment="1">
      <alignment horizontal="center"/>
    </xf>
    <xf numFmtId="0" fontId="0" fillId="0" borderId="0" xfId="920" applyFont="1"/>
    <xf numFmtId="0" fontId="122" fillId="62" borderId="0" xfId="922" applyFont="1" applyFill="1" applyAlignment="1">
      <alignment horizontal="left" indent="1"/>
    </xf>
    <xf numFmtId="0" fontId="121" fillId="62" borderId="0" xfId="922" applyFont="1" applyFill="1" applyAlignment="1">
      <alignment horizontal="center"/>
    </xf>
    <xf numFmtId="0" fontId="123" fillId="62" borderId="0" xfId="922" applyFont="1" applyFill="1" applyAlignment="1">
      <alignment horizontal="center" wrapText="1"/>
    </xf>
    <xf numFmtId="0" fontId="124" fillId="0" borderId="0" xfId="922" applyFont="1"/>
    <xf numFmtId="0" fontId="125" fillId="0" borderId="40" xfId="920" applyFont="1" applyBorder="1"/>
    <xf numFmtId="0" fontId="126" fillId="0" borderId="40" xfId="920" applyFont="1" applyBorder="1" applyAlignment="1">
      <alignment horizontal="center"/>
    </xf>
    <xf numFmtId="0" fontId="127" fillId="58" borderId="40" xfId="920" applyFont="1" applyFill="1" applyBorder="1"/>
    <xf numFmtId="0" fontId="125" fillId="0" borderId="0" xfId="920" applyFont="1"/>
    <xf numFmtId="0" fontId="128" fillId="0" borderId="61" xfId="923" applyFont="1" applyBorder="1" applyAlignment="1">
      <alignment horizontal="left" vertical="center" indent="1"/>
    </xf>
    <xf numFmtId="0" fontId="126" fillId="0" borderId="0" xfId="920" applyFont="1" applyAlignment="1">
      <alignment horizontal="center"/>
    </xf>
    <xf numFmtId="0" fontId="131" fillId="64" borderId="0" xfId="923" applyFont="1" applyFill="1" applyAlignment="1">
      <alignment horizontal="left" vertical="center" wrapText="1" indent="1"/>
    </xf>
    <xf numFmtId="167" fontId="132" fillId="58" borderId="0" xfId="923" applyNumberFormat="1" applyFont="1" applyFill="1" applyAlignment="1">
      <alignment horizontal="center" vertical="center"/>
    </xf>
    <xf numFmtId="3" fontId="133" fillId="58" borderId="0" xfId="923" applyNumberFormat="1" applyFont="1" applyFill="1" applyAlignment="1">
      <alignment horizontal="center" vertical="center"/>
    </xf>
    <xf numFmtId="168" fontId="132" fillId="58" borderId="0" xfId="817" applyNumberFormat="1" applyFont="1" applyFill="1" applyAlignment="1">
      <alignment horizontal="center" vertical="center"/>
    </xf>
    <xf numFmtId="167" fontId="132" fillId="58" borderId="0" xfId="817" applyNumberFormat="1" applyFont="1" applyFill="1" applyAlignment="1">
      <alignment horizontal="center" vertical="center"/>
    </xf>
    <xf numFmtId="167" fontId="132" fillId="58" borderId="0" xfId="923" applyNumberFormat="1" applyFont="1" applyFill="1"/>
    <xf numFmtId="9" fontId="130" fillId="0" borderId="0" xfId="817" applyFont="1"/>
    <xf numFmtId="0" fontId="135" fillId="0" borderId="40" xfId="923" applyFont="1" applyBorder="1" applyAlignment="1">
      <alignment horizontal="left" indent="1"/>
    </xf>
    <xf numFmtId="167" fontId="134" fillId="58" borderId="40" xfId="923" applyNumberFormat="1" applyFont="1" applyFill="1" applyBorder="1" applyAlignment="1">
      <alignment horizontal="center" vertical="center"/>
    </xf>
    <xf numFmtId="3" fontId="135" fillId="58" borderId="40" xfId="923" applyNumberFormat="1" applyFont="1" applyFill="1" applyBorder="1" applyAlignment="1">
      <alignment horizontal="center" vertical="center"/>
    </xf>
    <xf numFmtId="168" fontId="134" fillId="58" borderId="40" xfId="817" applyNumberFormat="1" applyFont="1" applyFill="1" applyBorder="1" applyAlignment="1">
      <alignment horizontal="center" vertical="center"/>
    </xf>
    <xf numFmtId="167" fontId="134" fillId="58" borderId="40" xfId="817" applyNumberFormat="1" applyFont="1" applyFill="1" applyBorder="1" applyAlignment="1">
      <alignment horizontal="center" vertical="center"/>
    </xf>
    <xf numFmtId="0" fontId="135" fillId="0" borderId="31" xfId="922" applyFont="1" applyBorder="1" applyAlignment="1">
      <alignment horizontal="left" indent="1"/>
    </xf>
    <xf numFmtId="168" fontId="134" fillId="58" borderId="31" xfId="817" applyNumberFormat="1" applyFont="1" applyFill="1" applyBorder="1" applyAlignment="1">
      <alignment horizontal="center" vertical="center"/>
    </xf>
    <xf numFmtId="3" fontId="135" fillId="58" borderId="31" xfId="817" applyNumberFormat="1" applyFont="1" applyFill="1" applyBorder="1" applyAlignment="1">
      <alignment horizontal="center" vertical="center"/>
    </xf>
    <xf numFmtId="168" fontId="134" fillId="0" borderId="31" xfId="817" applyNumberFormat="1" applyFont="1" applyBorder="1" applyAlignment="1">
      <alignment horizontal="center" vertical="center"/>
    </xf>
    <xf numFmtId="0" fontId="128" fillId="0" borderId="0" xfId="923" applyFont="1" applyAlignment="1">
      <alignment horizontal="left" vertical="center" indent="1"/>
    </xf>
    <xf numFmtId="0" fontId="135" fillId="0" borderId="31" xfId="923" applyFont="1" applyBorder="1" applyAlignment="1">
      <alignment horizontal="left" indent="1"/>
    </xf>
    <xf numFmtId="167" fontId="134" fillId="58" borderId="31" xfId="923" applyNumberFormat="1" applyFont="1" applyFill="1" applyBorder="1" applyAlignment="1">
      <alignment horizontal="center" vertical="center"/>
    </xf>
    <xf numFmtId="3" fontId="135" fillId="58" borderId="31" xfId="923" applyNumberFormat="1" applyFont="1" applyFill="1" applyBorder="1" applyAlignment="1">
      <alignment horizontal="center" vertical="center"/>
    </xf>
    <xf numFmtId="167" fontId="134" fillId="58" borderId="31" xfId="817" applyNumberFormat="1" applyFont="1" applyFill="1" applyBorder="1" applyAlignment="1">
      <alignment horizontal="center" vertical="center"/>
    </xf>
    <xf numFmtId="0" fontId="135" fillId="0" borderId="61" xfId="923" applyFont="1" applyBorder="1" applyAlignment="1">
      <alignment horizontal="left" indent="1"/>
    </xf>
    <xf numFmtId="167" fontId="134" fillId="58" borderId="61" xfId="923" applyNumberFormat="1" applyFont="1" applyFill="1" applyBorder="1" applyAlignment="1">
      <alignment horizontal="center" vertical="center"/>
    </xf>
    <xf numFmtId="3" fontId="135" fillId="58" borderId="61" xfId="923" applyNumberFormat="1" applyFont="1" applyFill="1" applyBorder="1" applyAlignment="1">
      <alignment horizontal="center" vertical="center"/>
    </xf>
    <xf numFmtId="168" fontId="134" fillId="58" borderId="61" xfId="817" applyNumberFormat="1" applyFont="1" applyFill="1" applyBorder="1" applyAlignment="1">
      <alignment horizontal="center" vertical="center"/>
    </xf>
    <xf numFmtId="167" fontId="134" fillId="58" borderId="61" xfId="817" applyNumberFormat="1" applyFont="1" applyFill="1" applyBorder="1" applyAlignment="1">
      <alignment horizontal="center" vertical="center"/>
    </xf>
    <xf numFmtId="3" fontId="135" fillId="58" borderId="61" xfId="920" applyNumberFormat="1" applyFont="1" applyFill="1" applyBorder="1" applyAlignment="1">
      <alignment horizontal="center" vertical="center"/>
    </xf>
    <xf numFmtId="0" fontId="132" fillId="64" borderId="0" xfId="922" applyFont="1" applyFill="1" applyAlignment="1">
      <alignment horizontal="left" vertical="center" wrapText="1" indent="1"/>
    </xf>
    <xf numFmtId="3" fontId="133" fillId="58" borderId="0" xfId="922" applyNumberFormat="1" applyFont="1" applyFill="1" applyAlignment="1">
      <alignment horizontal="center" vertical="center"/>
    </xf>
    <xf numFmtId="3" fontId="132" fillId="58" borderId="0" xfId="922" applyNumberFormat="1" applyFont="1" applyFill="1"/>
    <xf numFmtId="0" fontId="131" fillId="64" borderId="0" xfId="922" applyFont="1" applyFill="1" applyAlignment="1">
      <alignment horizontal="left" vertical="center" wrapText="1" indent="1"/>
    </xf>
    <xf numFmtId="167" fontId="134" fillId="58" borderId="61" xfId="920" applyNumberFormat="1" applyFont="1" applyFill="1" applyBorder="1" applyAlignment="1">
      <alignment horizontal="center" vertical="center"/>
    </xf>
    <xf numFmtId="167" fontId="132" fillId="58" borderId="0" xfId="922" applyNumberFormat="1" applyFont="1" applyFill="1" applyAlignment="1">
      <alignment horizontal="center" vertical="center"/>
    </xf>
    <xf numFmtId="167" fontId="132" fillId="58" borderId="0" xfId="922" applyNumberFormat="1" applyFont="1" applyFill="1"/>
    <xf numFmtId="0" fontId="132" fillId="64" borderId="40" xfId="922" applyFont="1" applyFill="1" applyBorder="1" applyAlignment="1">
      <alignment horizontal="left" vertical="center" wrapText="1" indent="1"/>
    </xf>
    <xf numFmtId="167" fontId="132" fillId="58" borderId="40" xfId="922" applyNumberFormat="1" applyFont="1" applyFill="1" applyBorder="1" applyAlignment="1">
      <alignment horizontal="center" vertical="center"/>
    </xf>
    <xf numFmtId="3" fontId="133" fillId="58" borderId="40" xfId="922" applyNumberFormat="1" applyFont="1" applyFill="1" applyBorder="1" applyAlignment="1">
      <alignment horizontal="center" vertical="center"/>
    </xf>
    <xf numFmtId="168" fontId="132" fillId="58" borderId="40" xfId="817" applyNumberFormat="1" applyFont="1" applyFill="1" applyBorder="1" applyAlignment="1">
      <alignment horizontal="center" vertical="center"/>
    </xf>
    <xf numFmtId="167" fontId="132" fillId="58" borderId="40" xfId="817" applyNumberFormat="1" applyFont="1" applyFill="1" applyBorder="1" applyAlignment="1">
      <alignment horizontal="center" vertical="center"/>
    </xf>
    <xf numFmtId="167" fontId="132" fillId="0" borderId="0" xfId="922" applyNumberFormat="1" applyFont="1"/>
    <xf numFmtId="167" fontId="132" fillId="0" borderId="0" xfId="922" applyNumberFormat="1" applyFont="1" applyAlignment="1">
      <alignment horizontal="center"/>
    </xf>
    <xf numFmtId="0" fontId="121" fillId="63" borderId="0" xfId="922" applyFont="1" applyFill="1" applyAlignment="1">
      <alignment horizontal="center"/>
    </xf>
    <xf numFmtId="166" fontId="96" fillId="0" borderId="59" xfId="1" applyFont="1" applyFill="1" applyBorder="1"/>
    <xf numFmtId="166" fontId="96" fillId="0" borderId="64" xfId="1" applyFont="1" applyFill="1" applyBorder="1"/>
    <xf numFmtId="166" fontId="111" fillId="61" borderId="65" xfId="674" quotePrefix="1" applyNumberFormat="1" applyFont="1" applyFill="1" applyBorder="1" applyAlignment="1">
      <alignment horizontal="center" vertical="center" wrapText="1" readingOrder="1"/>
    </xf>
    <xf numFmtId="166" fontId="111" fillId="61" borderId="66" xfId="674" quotePrefix="1" applyNumberFormat="1" applyFont="1" applyFill="1" applyBorder="1" applyAlignment="1">
      <alignment horizontal="center" vertical="center" wrapText="1" readingOrder="1"/>
    </xf>
    <xf numFmtId="166" fontId="112" fillId="0" borderId="67" xfId="674" applyFont="1" applyFill="1" applyBorder="1" applyAlignment="1">
      <alignment horizontal="left" vertical="center" wrapText="1" indent="1" readingOrder="1"/>
    </xf>
    <xf numFmtId="183" fontId="110" fillId="0" borderId="67" xfId="674" applyNumberFormat="1" applyFont="1" applyFill="1" applyBorder="1" applyAlignment="1">
      <alignment horizontal="center" vertical="center" wrapText="1" readingOrder="1"/>
    </xf>
    <xf numFmtId="166" fontId="112" fillId="0" borderId="0" xfId="1" applyFont="1" applyFill="1" applyBorder="1"/>
    <xf numFmtId="166" fontId="110" fillId="0" borderId="0" xfId="1" applyFont="1" applyFill="1" applyBorder="1"/>
    <xf numFmtId="168" fontId="132" fillId="58" borderId="0" xfId="817" quotePrefix="1" applyNumberFormat="1" applyFont="1" applyFill="1" applyAlignment="1">
      <alignment horizontal="center" vertical="center"/>
    </xf>
    <xf numFmtId="0" fontId="17" fillId="0" borderId="0" xfId="924"/>
    <xf numFmtId="0" fontId="17" fillId="0" borderId="0" xfId="924" applyAlignment="1">
      <alignment horizontal="center"/>
    </xf>
    <xf numFmtId="0" fontId="130" fillId="0" borderId="0" xfId="924" applyFont="1" applyAlignment="1">
      <alignment horizontal="center"/>
    </xf>
    <xf numFmtId="0" fontId="130" fillId="0" borderId="0" xfId="924" applyFont="1"/>
    <xf numFmtId="167" fontId="130" fillId="0" borderId="0" xfId="924" applyNumberFormat="1" applyFont="1"/>
    <xf numFmtId="0" fontId="126" fillId="0" borderId="0" xfId="924" applyFont="1"/>
    <xf numFmtId="0" fontId="126" fillId="0" borderId="0" xfId="924" applyFont="1" applyAlignment="1">
      <alignment horizontal="center"/>
    </xf>
    <xf numFmtId="166" fontId="85" fillId="0" borderId="0" xfId="674" applyFont="1" applyBorder="1" applyAlignment="1">
      <alignment vertical="center" wrapText="1" readingOrder="1"/>
    </xf>
    <xf numFmtId="166" fontId="110" fillId="0" borderId="0" xfId="674" applyFont="1" applyFill="1" applyBorder="1" applyAlignment="1">
      <alignment vertical="center" wrapText="1" readingOrder="1"/>
    </xf>
    <xf numFmtId="0" fontId="107" fillId="0" borderId="0" xfId="900" applyFont="1" applyBorder="1" applyAlignment="1">
      <alignment vertical="center" wrapText="1" readingOrder="1"/>
    </xf>
    <xf numFmtId="0" fontId="0" fillId="0" borderId="0" xfId="920" applyFont="1" applyFill="1"/>
    <xf numFmtId="0" fontId="118" fillId="0" borderId="0" xfId="920" applyFont="1" applyFill="1"/>
    <xf numFmtId="0" fontId="17" fillId="0" borderId="0" xfId="924" applyFill="1"/>
    <xf numFmtId="0" fontId="129" fillId="0" borderId="0" xfId="924" applyFont="1" applyFill="1" applyAlignment="1">
      <alignment horizontal="center" vertical="center"/>
    </xf>
    <xf numFmtId="168" fontId="130" fillId="0" borderId="0" xfId="924" applyNumberFormat="1" applyFont="1" applyFill="1"/>
    <xf numFmtId="0" fontId="130" fillId="0" borderId="0" xfId="924" applyFont="1" applyFill="1"/>
    <xf numFmtId="167" fontId="130" fillId="0" borderId="0" xfId="924" applyNumberFormat="1" applyFont="1" applyFill="1"/>
    <xf numFmtId="3" fontId="130" fillId="0" borderId="0" xfId="924" applyNumberFormat="1" applyFont="1" applyFill="1"/>
    <xf numFmtId="168" fontId="136" fillId="0" borderId="0" xfId="924" applyNumberFormat="1" applyFont="1" applyFill="1"/>
    <xf numFmtId="166" fontId="111" fillId="61" borderId="68" xfId="674" quotePrefix="1" applyNumberFormat="1" applyFont="1" applyFill="1" applyBorder="1" applyAlignment="1">
      <alignment horizontal="center" vertical="center" wrapText="1" readingOrder="1"/>
    </xf>
    <xf numFmtId="186" fontId="134" fillId="0" borderId="31" xfId="817" applyNumberFormat="1" applyFont="1" applyFill="1" applyBorder="1" applyAlignment="1">
      <alignment horizontal="center" vertical="center"/>
    </xf>
    <xf numFmtId="0" fontId="107" fillId="0" borderId="0" xfId="900" applyFont="1" applyAlignment="1">
      <alignment horizontal="left" vertical="center" wrapText="1" indent="1" readingOrder="1"/>
    </xf>
    <xf numFmtId="168" fontId="107" fillId="0" borderId="0" xfId="817" applyNumberFormat="1" applyFont="1" applyBorder="1" applyAlignment="1">
      <alignment horizontal="left" vertical="center" wrapText="1" indent="1" readingOrder="1"/>
    </xf>
    <xf numFmtId="166" fontId="111" fillId="61" borderId="70" xfId="674" quotePrefix="1" applyNumberFormat="1" applyFont="1" applyFill="1" applyBorder="1" applyAlignment="1">
      <alignment horizontal="center" vertical="center" wrapText="1" readingOrder="1"/>
    </xf>
    <xf numFmtId="0" fontId="105" fillId="0" borderId="41" xfId="900" quotePrefix="1" applyFont="1" applyBorder="1" applyAlignment="1">
      <alignment horizontal="center" wrapText="1" readingOrder="1"/>
    </xf>
    <xf numFmtId="0" fontId="105" fillId="0" borderId="42" xfId="900" quotePrefix="1" applyFont="1" applyBorder="1" applyAlignment="1">
      <alignment horizontal="center" wrapText="1" readingOrder="1"/>
    </xf>
    <xf numFmtId="166" fontId="111" fillId="61" borderId="0" xfId="674" quotePrefix="1" applyNumberFormat="1" applyFont="1" applyFill="1" applyBorder="1" applyAlignment="1">
      <alignment horizontal="center" vertical="center" wrapText="1" readingOrder="1"/>
    </xf>
    <xf numFmtId="0" fontId="111" fillId="61" borderId="66" xfId="674" quotePrefix="1" applyNumberFormat="1" applyFont="1" applyFill="1" applyBorder="1" applyAlignment="1">
      <alignment horizontal="center" vertical="center" readingOrder="1"/>
    </xf>
    <xf numFmtId="0" fontId="111" fillId="61" borderId="0" xfId="674" quotePrefix="1" applyNumberFormat="1" applyFont="1" applyFill="1" applyBorder="1" applyAlignment="1">
      <alignment horizontal="center" vertical="center" readingOrder="1"/>
    </xf>
    <xf numFmtId="0" fontId="111" fillId="61" borderId="68" xfId="674" quotePrefix="1" applyNumberFormat="1" applyFont="1" applyFill="1" applyBorder="1" applyAlignment="1">
      <alignment horizontal="center" vertical="center" readingOrder="1"/>
    </xf>
    <xf numFmtId="0" fontId="111" fillId="61" borderId="69" xfId="674" quotePrefix="1" applyNumberFormat="1" applyFont="1" applyFill="1" applyBorder="1" applyAlignment="1">
      <alignment horizontal="center" vertical="center" readingOrder="1"/>
    </xf>
    <xf numFmtId="0" fontId="120" fillId="62" borderId="0" xfId="922" applyFont="1" applyFill="1" applyAlignment="1">
      <alignment horizontal="center" wrapText="1"/>
    </xf>
    <xf numFmtId="0" fontId="121" fillId="63" borderId="0" xfId="922" applyFont="1" applyFill="1" applyAlignment="1">
      <alignment horizontal="center"/>
    </xf>
    <xf numFmtId="0" fontId="130" fillId="0" borderId="0" xfId="924" applyFont="1" applyFill="1" applyAlignment="1">
      <alignment horizontal="center"/>
    </xf>
  </cellXfs>
  <cellStyles count="925">
    <cellStyle name="1" xfId="920" xr:uid="{B6997BE9-35B5-4407-B5DF-553FA0C709CE}"/>
    <cellStyle name="1 2" xfId="922" xr:uid="{CCA5E8F6-4DCE-4FDA-BB4F-1E1C05F84CD2}"/>
    <cellStyle name="1 2 2" xfId="923" xr:uid="{153E2067-67B1-4815-9BEE-FED41B5B4889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yperlink 2" xfId="511" xr:uid="{00000000-0005-0000-0000-0000FE010000}"/>
    <cellStyle name="Hyperlink 3" xfId="512" xr:uid="{00000000-0005-0000-0000-0000FF010000}"/>
    <cellStyle name="Incorrecto 2" xfId="513" xr:uid="{00000000-0005-0000-0000-000000020000}"/>
    <cellStyle name="Input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3" xfId="907" xr:uid="{00000000-0005-0000-0000-000004020000}"/>
    <cellStyle name="Input 2" xfId="517" xr:uid="{00000000-0005-0000-0000-000005020000}"/>
    <cellStyle name="Linked Cell" xfId="518" xr:uid="{00000000-0005-0000-0000-000006020000}"/>
    <cellStyle name="Linked Cell 2" xfId="519" xr:uid="{00000000-0005-0000-0000-000007020000}"/>
    <cellStyle name="LTG_Formula" xfId="902" xr:uid="{00000000-0005-0000-0000-000008020000}"/>
    <cellStyle name="Millares 2" xfId="520" xr:uid="{00000000-0005-0000-0000-000009020000}"/>
    <cellStyle name="Millares 3" xfId="521" xr:uid="{00000000-0005-0000-0000-00000A020000}"/>
    <cellStyle name="Millares 3 2" xfId="522" xr:uid="{00000000-0005-0000-0000-00000B020000}"/>
    <cellStyle name="Millares 4" xfId="523" xr:uid="{00000000-0005-0000-0000-00000C020000}"/>
    <cellStyle name="Monetario" xfId="524" xr:uid="{00000000-0005-0000-0000-00000D020000}"/>
    <cellStyle name="Monetario 2" xfId="525" xr:uid="{00000000-0005-0000-0000-00000E020000}"/>
    <cellStyle name="Monetario0" xfId="526" xr:uid="{00000000-0005-0000-0000-00000F020000}"/>
    <cellStyle name="Monetario0 2" xfId="527" xr:uid="{00000000-0005-0000-0000-000010020000}"/>
    <cellStyle name="Neutral 2" xfId="528" xr:uid="{00000000-0005-0000-0000-000011020000}"/>
    <cellStyle name="Neutral 3" xfId="529" xr:uid="{00000000-0005-0000-0000-000012020000}"/>
    <cellStyle name="No-definido" xfId="530" xr:uid="{00000000-0005-0000-0000-000013020000}"/>
    <cellStyle name="Normal" xfId="0" builtinId="0"/>
    <cellStyle name="Normal - Style1" xfId="531" xr:uid="{00000000-0005-0000-0000-000015020000}"/>
    <cellStyle name="Normal 10" xfId="532" xr:uid="{00000000-0005-0000-0000-000016020000}"/>
    <cellStyle name="Normal 10 2" xfId="533" xr:uid="{00000000-0005-0000-0000-000017020000}"/>
    <cellStyle name="Normal 10 3" xfId="534" xr:uid="{00000000-0005-0000-0000-000018020000}"/>
    <cellStyle name="Normal 11" xfId="535" xr:uid="{00000000-0005-0000-0000-000019020000}"/>
    <cellStyle name="Normal 11 2" xfId="536" xr:uid="{00000000-0005-0000-0000-00001A020000}"/>
    <cellStyle name="Normal 11 3" xfId="537" xr:uid="{00000000-0005-0000-0000-00001B020000}"/>
    <cellStyle name="Normal 11 4" xfId="538" xr:uid="{00000000-0005-0000-0000-00001C020000}"/>
    <cellStyle name="Normal 11 5" xfId="539" xr:uid="{00000000-0005-0000-0000-00001D020000}"/>
    <cellStyle name="Normal 11 6" xfId="540" xr:uid="{00000000-0005-0000-0000-00001E020000}"/>
    <cellStyle name="Normal 11 7" xfId="541" xr:uid="{00000000-0005-0000-0000-00001F020000}"/>
    <cellStyle name="Normal 11 8" xfId="542" xr:uid="{00000000-0005-0000-0000-000020020000}"/>
    <cellStyle name="Normal 12" xfId="543" xr:uid="{00000000-0005-0000-0000-000021020000}"/>
    <cellStyle name="Normal 12 2" xfId="544" xr:uid="{00000000-0005-0000-0000-000022020000}"/>
    <cellStyle name="Normal 12 2 2" xfId="545" xr:uid="{00000000-0005-0000-0000-000023020000}"/>
    <cellStyle name="Normal 12 2 3" xfId="546" xr:uid="{00000000-0005-0000-0000-000024020000}"/>
    <cellStyle name="Normal 12 2_Salida_NIIF_Mensual_v4.3" xfId="547" xr:uid="{00000000-0005-0000-0000-000025020000}"/>
    <cellStyle name="Normal 12 3" xfId="548" xr:uid="{00000000-0005-0000-0000-000026020000}"/>
    <cellStyle name="Normal 12 4" xfId="549" xr:uid="{00000000-0005-0000-0000-000027020000}"/>
    <cellStyle name="Normal 12 5" xfId="550" xr:uid="{00000000-0005-0000-0000-000028020000}"/>
    <cellStyle name="Normal 12 6" xfId="551" xr:uid="{00000000-0005-0000-0000-000029020000}"/>
    <cellStyle name="Normal 12 7" xfId="552" xr:uid="{00000000-0005-0000-0000-00002A020000}"/>
    <cellStyle name="Normal 12 8" xfId="553" xr:uid="{00000000-0005-0000-0000-00002B020000}"/>
    <cellStyle name="Normal 12 9" xfId="554" xr:uid="{00000000-0005-0000-0000-00002C020000}"/>
    <cellStyle name="Normal 12_Salida_NIIF_Mensual_v4.3" xfId="555" xr:uid="{00000000-0005-0000-0000-00002D020000}"/>
    <cellStyle name="Normal 13" xfId="556" xr:uid="{00000000-0005-0000-0000-00002E020000}"/>
    <cellStyle name="Normal 13 2" xfId="557" xr:uid="{00000000-0005-0000-0000-00002F020000}"/>
    <cellStyle name="Normal 13 3" xfId="558" xr:uid="{00000000-0005-0000-0000-000030020000}"/>
    <cellStyle name="Normal 14" xfId="559" xr:uid="{00000000-0005-0000-0000-000031020000}"/>
    <cellStyle name="Normal 14 2" xfId="560" xr:uid="{00000000-0005-0000-0000-000032020000}"/>
    <cellStyle name="Normal 14 3" xfId="561" xr:uid="{00000000-0005-0000-0000-000033020000}"/>
    <cellStyle name="Normal 14 4" xfId="562" xr:uid="{00000000-0005-0000-0000-000034020000}"/>
    <cellStyle name="Normal 14 5" xfId="563" xr:uid="{00000000-0005-0000-0000-000035020000}"/>
    <cellStyle name="Normal 14 6" xfId="564" xr:uid="{00000000-0005-0000-0000-000036020000}"/>
    <cellStyle name="Normal 14 7" xfId="565" xr:uid="{00000000-0005-0000-0000-000037020000}"/>
    <cellStyle name="Normal 15" xfId="566" xr:uid="{00000000-0005-0000-0000-000038020000}"/>
    <cellStyle name="Normal 16" xfId="567" xr:uid="{00000000-0005-0000-0000-000039020000}"/>
    <cellStyle name="Normal 16 2" xfId="568" xr:uid="{00000000-0005-0000-0000-00003A020000}"/>
    <cellStyle name="Normal 16 3" xfId="569" xr:uid="{00000000-0005-0000-0000-00003B020000}"/>
    <cellStyle name="Normal 17" xfId="570" xr:uid="{00000000-0005-0000-0000-00003C020000}"/>
    <cellStyle name="Normal 17 2" xfId="571" xr:uid="{00000000-0005-0000-0000-00003D020000}"/>
    <cellStyle name="Normal 17 3" xfId="572" xr:uid="{00000000-0005-0000-0000-00003E020000}"/>
    <cellStyle name="Normal 18" xfId="573" xr:uid="{00000000-0005-0000-0000-00003F020000}"/>
    <cellStyle name="Normal 19" xfId="574" xr:uid="{00000000-0005-0000-0000-000040020000}"/>
    <cellStyle name="Normal 2" xfId="575" xr:uid="{00000000-0005-0000-0000-000041020000}"/>
    <cellStyle name="Normal 2 10" xfId="576" xr:uid="{00000000-0005-0000-0000-000042020000}"/>
    <cellStyle name="Normal 2 11" xfId="577" xr:uid="{00000000-0005-0000-0000-000043020000}"/>
    <cellStyle name="Normal 2 12" xfId="578" xr:uid="{00000000-0005-0000-0000-000044020000}"/>
    <cellStyle name="Normal 2 13" xfId="579" xr:uid="{00000000-0005-0000-0000-000045020000}"/>
    <cellStyle name="Normal 2 14" xfId="580" xr:uid="{00000000-0005-0000-0000-000046020000}"/>
    <cellStyle name="Normal 2 15" xfId="581" xr:uid="{00000000-0005-0000-0000-000047020000}"/>
    <cellStyle name="Normal 2 16" xfId="582" xr:uid="{00000000-0005-0000-0000-000048020000}"/>
    <cellStyle name="Normal 2 16 2" xfId="583" xr:uid="{00000000-0005-0000-0000-000049020000}"/>
    <cellStyle name="Normal 2 16 3" xfId="584" xr:uid="{00000000-0005-0000-0000-00004A020000}"/>
    <cellStyle name="Normal 2 17" xfId="585" xr:uid="{00000000-0005-0000-0000-00004B020000}"/>
    <cellStyle name="Normal 2 18" xfId="586" xr:uid="{00000000-0005-0000-0000-00004C020000}"/>
    <cellStyle name="Normal 2 19" xfId="587" xr:uid="{00000000-0005-0000-0000-00004D020000}"/>
    <cellStyle name="Normal 2 19 2" xfId="588" xr:uid="{00000000-0005-0000-0000-00004E020000}"/>
    <cellStyle name="Normal 2 2" xfId="589" xr:uid="{00000000-0005-0000-0000-00004F020000}"/>
    <cellStyle name="Normal 2 2 2" xfId="590" xr:uid="{00000000-0005-0000-0000-000050020000}"/>
    <cellStyle name="Normal 2 2 2 2" xfId="591" xr:uid="{00000000-0005-0000-0000-000051020000}"/>
    <cellStyle name="Normal 2 2_Salida_NIIF_Mensual_v4.3" xfId="592" xr:uid="{00000000-0005-0000-0000-000052020000}"/>
    <cellStyle name="Normal 2 20" xfId="593" xr:uid="{00000000-0005-0000-0000-000053020000}"/>
    <cellStyle name="Normal 2 21" xfId="594" xr:uid="{00000000-0005-0000-0000-000054020000}"/>
    <cellStyle name="Normal 2 22" xfId="595" xr:uid="{00000000-0005-0000-0000-000055020000}"/>
    <cellStyle name="Normal 2 23" xfId="596" xr:uid="{00000000-0005-0000-0000-000056020000}"/>
    <cellStyle name="Normal 2 24" xfId="597" xr:uid="{00000000-0005-0000-0000-000057020000}"/>
    <cellStyle name="Normal 2 25" xfId="598" xr:uid="{00000000-0005-0000-0000-000058020000}"/>
    <cellStyle name="Normal 2 26" xfId="599" xr:uid="{00000000-0005-0000-0000-000059020000}"/>
    <cellStyle name="Normal 2 27" xfId="600" xr:uid="{00000000-0005-0000-0000-00005A020000}"/>
    <cellStyle name="Normal 2 27 2" xfId="601" xr:uid="{00000000-0005-0000-0000-00005B020000}"/>
    <cellStyle name="Normal 2 27_Salida_NIIF_Mensual_v4.3" xfId="602" xr:uid="{00000000-0005-0000-0000-00005C020000}"/>
    <cellStyle name="Normal 2 28" xfId="603" xr:uid="{00000000-0005-0000-0000-00005D020000}"/>
    <cellStyle name="Normal 2 29" xfId="604" xr:uid="{00000000-0005-0000-0000-00005E020000}"/>
    <cellStyle name="Normal 2 3" xfId="605" xr:uid="{00000000-0005-0000-0000-00005F020000}"/>
    <cellStyle name="Normal 2 3 2" xfId="606" xr:uid="{00000000-0005-0000-0000-000060020000}"/>
    <cellStyle name="Normal 2 30" xfId="607" xr:uid="{00000000-0005-0000-0000-000061020000}"/>
    <cellStyle name="Normal 2 31" xfId="608" xr:uid="{00000000-0005-0000-0000-000062020000}"/>
    <cellStyle name="Normal 2 32" xfId="609" xr:uid="{00000000-0005-0000-0000-000063020000}"/>
    <cellStyle name="Normal 2 33" xfId="610" xr:uid="{00000000-0005-0000-0000-000064020000}"/>
    <cellStyle name="Normal 2 34" xfId="611" xr:uid="{00000000-0005-0000-0000-000065020000}"/>
    <cellStyle name="Normal 2 35" xfId="612" xr:uid="{00000000-0005-0000-0000-000066020000}"/>
    <cellStyle name="Normal 2 36" xfId="613" xr:uid="{00000000-0005-0000-0000-000067020000}"/>
    <cellStyle name="Normal 2 37" xfId="614" xr:uid="{00000000-0005-0000-0000-000068020000}"/>
    <cellStyle name="Normal 2 38" xfId="615" xr:uid="{00000000-0005-0000-0000-000069020000}"/>
    <cellStyle name="Normal 2 4" xfId="616" xr:uid="{00000000-0005-0000-0000-00006A020000}"/>
    <cellStyle name="Normal 2 4 2" xfId="914" xr:uid="{00000000-0005-0000-0000-00006B020000}"/>
    <cellStyle name="Normal 2 5" xfId="617" xr:uid="{00000000-0005-0000-0000-00006C020000}"/>
    <cellStyle name="Normal 2 6" xfId="618" xr:uid="{00000000-0005-0000-0000-00006D020000}"/>
    <cellStyle name="Normal 2 7" xfId="619" xr:uid="{00000000-0005-0000-0000-00006E020000}"/>
    <cellStyle name="Normal 2 8" xfId="620" xr:uid="{00000000-0005-0000-0000-00006F020000}"/>
    <cellStyle name="Normal 2 9" xfId="621" xr:uid="{00000000-0005-0000-0000-000070020000}"/>
    <cellStyle name="Normal 2_1_Carga_NIIF_SC_Activo_Pasivo_PyG_y_Otros_Detalles_ v1_3" xfId="622" xr:uid="{00000000-0005-0000-0000-000071020000}"/>
    <cellStyle name="Normal 20" xfId="623" xr:uid="{00000000-0005-0000-0000-000072020000}"/>
    <cellStyle name="Normal 20 2" xfId="624" xr:uid="{00000000-0005-0000-0000-000073020000}"/>
    <cellStyle name="Normal 20 3" xfId="625" xr:uid="{00000000-0005-0000-0000-000074020000}"/>
    <cellStyle name="Normal 20 4" xfId="626" xr:uid="{00000000-0005-0000-0000-000075020000}"/>
    <cellStyle name="Normal 20 5" xfId="627" xr:uid="{00000000-0005-0000-0000-000076020000}"/>
    <cellStyle name="Normal 20_Salida_NIIF_Mensual_v4.3" xfId="628" xr:uid="{00000000-0005-0000-0000-000077020000}"/>
    <cellStyle name="Normal 21" xfId="629" xr:uid="{00000000-0005-0000-0000-000078020000}"/>
    <cellStyle name="Normal 22" xfId="630" xr:uid="{00000000-0005-0000-0000-000079020000}"/>
    <cellStyle name="Normal 23" xfId="631" xr:uid="{00000000-0005-0000-0000-00007A020000}"/>
    <cellStyle name="Normal 23 2" xfId="632" xr:uid="{00000000-0005-0000-0000-00007B020000}"/>
    <cellStyle name="Normal 23 3" xfId="633" xr:uid="{00000000-0005-0000-0000-00007C020000}"/>
    <cellStyle name="Normal 23 4" xfId="634" xr:uid="{00000000-0005-0000-0000-00007D020000}"/>
    <cellStyle name="Normal 23 5" xfId="635" xr:uid="{00000000-0005-0000-0000-00007E020000}"/>
    <cellStyle name="Normal 24" xfId="636" xr:uid="{00000000-0005-0000-0000-00007F020000}"/>
    <cellStyle name="Normal 24 2" xfId="637" xr:uid="{00000000-0005-0000-0000-000080020000}"/>
    <cellStyle name="Normal 24 3" xfId="638" xr:uid="{00000000-0005-0000-0000-000081020000}"/>
    <cellStyle name="Normal 24 4" xfId="639" xr:uid="{00000000-0005-0000-0000-000082020000}"/>
    <cellStyle name="Normal 24 5" xfId="640" xr:uid="{00000000-0005-0000-0000-000083020000}"/>
    <cellStyle name="Normal 25" xfId="641" xr:uid="{00000000-0005-0000-0000-000084020000}"/>
    <cellStyle name="Normal 26" xfId="642" xr:uid="{00000000-0005-0000-0000-000085020000}"/>
    <cellStyle name="Normal 27" xfId="643" xr:uid="{00000000-0005-0000-0000-000086020000}"/>
    <cellStyle name="Normal 28" xfId="644" xr:uid="{00000000-0005-0000-0000-000087020000}"/>
    <cellStyle name="Normal 29" xfId="645" xr:uid="{00000000-0005-0000-0000-000088020000}"/>
    <cellStyle name="Normal 29 2" xfId="646" xr:uid="{00000000-0005-0000-0000-000089020000}"/>
    <cellStyle name="Normal 29 3" xfId="913" xr:uid="{00000000-0005-0000-0000-00008A020000}"/>
    <cellStyle name="Normal 3" xfId="647" xr:uid="{00000000-0005-0000-0000-00008B020000}"/>
    <cellStyle name="Normal 3 10" xfId="648" xr:uid="{00000000-0005-0000-0000-00008C020000}"/>
    <cellStyle name="Normal 3 11" xfId="649" xr:uid="{00000000-0005-0000-0000-00008D020000}"/>
    <cellStyle name="Normal 3 12" xfId="650" xr:uid="{00000000-0005-0000-0000-00008E020000}"/>
    <cellStyle name="Normal 3 13" xfId="651" xr:uid="{00000000-0005-0000-0000-00008F020000}"/>
    <cellStyle name="Normal 3 14" xfId="652" xr:uid="{00000000-0005-0000-0000-000090020000}"/>
    <cellStyle name="Normal 3 15" xfId="653" xr:uid="{00000000-0005-0000-0000-000091020000}"/>
    <cellStyle name="Normal 3 16" xfId="654" xr:uid="{00000000-0005-0000-0000-000092020000}"/>
    <cellStyle name="Normal 3 17" xfId="655" xr:uid="{00000000-0005-0000-0000-000093020000}"/>
    <cellStyle name="Normal 3 18" xfId="656" xr:uid="{00000000-0005-0000-0000-000094020000}"/>
    <cellStyle name="Normal 3 19" xfId="892" xr:uid="{00000000-0005-0000-0000-000095020000}"/>
    <cellStyle name="Normal 3 2" xfId="657" xr:uid="{00000000-0005-0000-0000-000096020000}"/>
    <cellStyle name="Normal 3 2 2" xfId="658" xr:uid="{00000000-0005-0000-0000-000097020000}"/>
    <cellStyle name="Normal 3 2 3" xfId="659" xr:uid="{00000000-0005-0000-0000-000098020000}"/>
    <cellStyle name="Normal 3 2_Salida_NIIF_Mensual_v4.3" xfId="660" xr:uid="{00000000-0005-0000-0000-000099020000}"/>
    <cellStyle name="Normal 3 20" xfId="893" xr:uid="{00000000-0005-0000-0000-00009A020000}"/>
    <cellStyle name="Normal 3 21" xfId="903" xr:uid="{00000000-0005-0000-0000-00009B020000}"/>
    <cellStyle name="Normal 3 3" xfId="661" xr:uid="{00000000-0005-0000-0000-00009C020000}"/>
    <cellStyle name="Normal 3 3 2" xfId="662" xr:uid="{00000000-0005-0000-0000-00009D020000}"/>
    <cellStyle name="Normal 3 3 3" xfId="663" xr:uid="{00000000-0005-0000-0000-00009E020000}"/>
    <cellStyle name="Normal 3 3_Salida_NIIF_Mensual_v4.3" xfId="664" xr:uid="{00000000-0005-0000-0000-00009F020000}"/>
    <cellStyle name="Normal 3 4" xfId="665" xr:uid="{00000000-0005-0000-0000-0000A0020000}"/>
    <cellStyle name="Normal 3 5" xfId="666" xr:uid="{00000000-0005-0000-0000-0000A1020000}"/>
    <cellStyle name="Normal 3 6" xfId="667" xr:uid="{00000000-0005-0000-0000-0000A2020000}"/>
    <cellStyle name="Normal 3 7" xfId="668" xr:uid="{00000000-0005-0000-0000-0000A3020000}"/>
    <cellStyle name="Normal 3 8" xfId="669" xr:uid="{00000000-0005-0000-0000-0000A4020000}"/>
    <cellStyle name="Normal 3 9" xfId="670" xr:uid="{00000000-0005-0000-0000-0000A5020000}"/>
    <cellStyle name="Normal 3_A.4-2" xfId="671" xr:uid="{00000000-0005-0000-0000-0000A6020000}"/>
    <cellStyle name="Normal 30" xfId="672" xr:uid="{00000000-0005-0000-0000-0000A7020000}"/>
    <cellStyle name="Normal 31" xfId="673" xr:uid="{00000000-0005-0000-0000-0000A8020000}"/>
    <cellStyle name="Normal 32" xfId="674" xr:uid="{00000000-0005-0000-0000-0000A9020000}"/>
    <cellStyle name="Normal 32 2" xfId="675" xr:uid="{00000000-0005-0000-0000-0000AA020000}"/>
    <cellStyle name="Normal 33" xfId="676" xr:uid="{00000000-0005-0000-0000-0000AB020000}"/>
    <cellStyle name="Normal 34" xfId="677" xr:uid="{00000000-0005-0000-0000-0000AC020000}"/>
    <cellStyle name="Normal 35" xfId="678" xr:uid="{00000000-0005-0000-0000-0000AD020000}"/>
    <cellStyle name="Normal 35 2" xfId="894" xr:uid="{00000000-0005-0000-0000-0000AE020000}"/>
    <cellStyle name="Normal 36" xfId="679" xr:uid="{00000000-0005-0000-0000-0000AF020000}"/>
    <cellStyle name="Normal 36 2" xfId="895" xr:uid="{00000000-0005-0000-0000-0000B0020000}"/>
    <cellStyle name="Normal 37" xfId="680" xr:uid="{00000000-0005-0000-0000-0000B1020000}"/>
    <cellStyle name="Normal 38" xfId="896" xr:uid="{00000000-0005-0000-0000-0000B2020000}"/>
    <cellStyle name="Normal 39" xfId="897" xr:uid="{00000000-0005-0000-0000-0000B3020000}"/>
    <cellStyle name="Normal 4" xfId="681" xr:uid="{00000000-0005-0000-0000-0000B4020000}"/>
    <cellStyle name="Normal 4 10" xfId="682" xr:uid="{00000000-0005-0000-0000-0000B5020000}"/>
    <cellStyle name="Normal 4 11" xfId="683" xr:uid="{00000000-0005-0000-0000-0000B6020000}"/>
    <cellStyle name="Normal 4 12" xfId="684" xr:uid="{00000000-0005-0000-0000-0000B7020000}"/>
    <cellStyle name="Normal 4 13" xfId="685" xr:uid="{00000000-0005-0000-0000-0000B8020000}"/>
    <cellStyle name="Normal 4 14" xfId="686" xr:uid="{00000000-0005-0000-0000-0000B9020000}"/>
    <cellStyle name="Normal 4 15" xfId="687" xr:uid="{00000000-0005-0000-0000-0000BA020000}"/>
    <cellStyle name="Normal 4 16" xfId="688" xr:uid="{00000000-0005-0000-0000-0000BB020000}"/>
    <cellStyle name="Normal 4 17" xfId="689" xr:uid="{00000000-0005-0000-0000-0000BC020000}"/>
    <cellStyle name="Normal 4 2" xfId="690" xr:uid="{00000000-0005-0000-0000-0000BD020000}"/>
    <cellStyle name="Normal 4 2 2" xfId="691" xr:uid="{00000000-0005-0000-0000-0000BE020000}"/>
    <cellStyle name="Normal 4 2 3" xfId="692" xr:uid="{00000000-0005-0000-0000-0000BF020000}"/>
    <cellStyle name="Normal 4 3" xfId="693" xr:uid="{00000000-0005-0000-0000-0000C0020000}"/>
    <cellStyle name="Normal 4 4" xfId="694" xr:uid="{00000000-0005-0000-0000-0000C1020000}"/>
    <cellStyle name="Normal 4 5" xfId="695" xr:uid="{00000000-0005-0000-0000-0000C2020000}"/>
    <cellStyle name="Normal 4 6" xfId="696" xr:uid="{00000000-0005-0000-0000-0000C3020000}"/>
    <cellStyle name="Normal 4 7" xfId="697" xr:uid="{00000000-0005-0000-0000-0000C4020000}"/>
    <cellStyle name="Normal 4 8" xfId="698" xr:uid="{00000000-0005-0000-0000-0000C5020000}"/>
    <cellStyle name="Normal 4 9" xfId="699" xr:uid="{00000000-0005-0000-0000-0000C6020000}"/>
    <cellStyle name="Normal 40" xfId="901" xr:uid="{00000000-0005-0000-0000-0000C7020000}"/>
    <cellStyle name="Normal 40 2" xfId="918" xr:uid="{00000000-0005-0000-0000-0000C8020000}"/>
    <cellStyle name="Normal 41" xfId="904" xr:uid="{00000000-0005-0000-0000-0000C9020000}"/>
    <cellStyle name="Normal 42" xfId="911" xr:uid="{00000000-0005-0000-0000-0000CA020000}"/>
    <cellStyle name="Normal 43" xfId="916" xr:uid="{00000000-0005-0000-0000-0000CB020000}"/>
    <cellStyle name="Normal 44" xfId="910" xr:uid="{00000000-0005-0000-0000-0000CC020000}"/>
    <cellStyle name="Normal 45" xfId="905" xr:uid="{00000000-0005-0000-0000-0000CD020000}"/>
    <cellStyle name="Normal 46" xfId="908" xr:uid="{00000000-0005-0000-0000-0000CE020000}"/>
    <cellStyle name="Normal 47" xfId="917" xr:uid="{00000000-0005-0000-0000-0000CF020000}"/>
    <cellStyle name="Normal 48" xfId="921" xr:uid="{D7AAE241-ED98-4FEF-8EBE-504B3474B288}"/>
    <cellStyle name="Normal 48 2" xfId="924" xr:uid="{E23CA413-9B3D-4983-8D16-997825844045}"/>
    <cellStyle name="Normal 5" xfId="700" xr:uid="{00000000-0005-0000-0000-0000D0020000}"/>
    <cellStyle name="Normal 5 2" xfId="701" xr:uid="{00000000-0005-0000-0000-0000D1020000}"/>
    <cellStyle name="Normal 5 3" xfId="702" xr:uid="{00000000-0005-0000-0000-0000D2020000}"/>
    <cellStyle name="Normal 5 4" xfId="703" xr:uid="{00000000-0005-0000-0000-0000D3020000}"/>
    <cellStyle name="Normal 5 5" xfId="704" xr:uid="{00000000-0005-0000-0000-0000D4020000}"/>
    <cellStyle name="Normal 5 6" xfId="705" xr:uid="{00000000-0005-0000-0000-0000D5020000}"/>
    <cellStyle name="Normal 5 7" xfId="706" xr:uid="{00000000-0005-0000-0000-0000D6020000}"/>
    <cellStyle name="Normal 5 8" xfId="707" xr:uid="{00000000-0005-0000-0000-0000D7020000}"/>
    <cellStyle name="Normal 5 9" xfId="1" xr:uid="{00000000-0005-0000-0000-0000D8020000}"/>
    <cellStyle name="Normal 6" xfId="708" xr:uid="{00000000-0005-0000-0000-0000D9020000}"/>
    <cellStyle name="Normal 6 2" xfId="709" xr:uid="{00000000-0005-0000-0000-0000DA020000}"/>
    <cellStyle name="Normal 6 3" xfId="710" xr:uid="{00000000-0005-0000-0000-0000DB020000}"/>
    <cellStyle name="Normal 6 4" xfId="711" xr:uid="{00000000-0005-0000-0000-0000DC020000}"/>
    <cellStyle name="Normal 6 5" xfId="712" xr:uid="{00000000-0005-0000-0000-0000DD020000}"/>
    <cellStyle name="Normal 6 6" xfId="713" xr:uid="{00000000-0005-0000-0000-0000DE020000}"/>
    <cellStyle name="Normal 6 7" xfId="714" xr:uid="{00000000-0005-0000-0000-0000DF020000}"/>
    <cellStyle name="Normal 6 8" xfId="715" xr:uid="{00000000-0005-0000-0000-0000E0020000}"/>
    <cellStyle name="Normal 6 9" xfId="900" xr:uid="{00000000-0005-0000-0000-0000E1020000}"/>
    <cellStyle name="Normal 6 9 2" xfId="915" xr:uid="{00000000-0005-0000-0000-0000E2020000}"/>
    <cellStyle name="Normal 7" xfId="716" xr:uid="{00000000-0005-0000-0000-0000E3020000}"/>
    <cellStyle name="Normal 7 2" xfId="717" xr:uid="{00000000-0005-0000-0000-0000E4020000}"/>
    <cellStyle name="Normal 7 3" xfId="718" xr:uid="{00000000-0005-0000-0000-0000E5020000}"/>
    <cellStyle name="Normal 7 4" xfId="719" xr:uid="{00000000-0005-0000-0000-0000E6020000}"/>
    <cellStyle name="Normal 7 5" xfId="720" xr:uid="{00000000-0005-0000-0000-0000E7020000}"/>
    <cellStyle name="Normal 7 6" xfId="721" xr:uid="{00000000-0005-0000-0000-0000E8020000}"/>
    <cellStyle name="Normal 7 7" xfId="722" xr:uid="{00000000-0005-0000-0000-0000E9020000}"/>
    <cellStyle name="Normal 7 8" xfId="723" xr:uid="{00000000-0005-0000-0000-0000EA020000}"/>
    <cellStyle name="Normal 7 9" xfId="898" xr:uid="{00000000-0005-0000-0000-0000EB020000}"/>
    <cellStyle name="Normal 8" xfId="724" xr:uid="{00000000-0005-0000-0000-0000EC020000}"/>
    <cellStyle name="Normal 8 2" xfId="725" xr:uid="{00000000-0005-0000-0000-0000ED020000}"/>
    <cellStyle name="Normal 8 3" xfId="726" xr:uid="{00000000-0005-0000-0000-0000EE020000}"/>
    <cellStyle name="Normal 8 4" xfId="727" xr:uid="{00000000-0005-0000-0000-0000EF020000}"/>
    <cellStyle name="Normal 8 5" xfId="728" xr:uid="{00000000-0005-0000-0000-0000F0020000}"/>
    <cellStyle name="Normal 8 6" xfId="729" xr:uid="{00000000-0005-0000-0000-0000F1020000}"/>
    <cellStyle name="Normal 8 7" xfId="730" xr:uid="{00000000-0005-0000-0000-0000F2020000}"/>
    <cellStyle name="Normal 8 8" xfId="731" xr:uid="{00000000-0005-0000-0000-0000F3020000}"/>
    <cellStyle name="Normal 9" xfId="732" xr:uid="{00000000-0005-0000-0000-0000F4020000}"/>
    <cellStyle name="Normal 9 2" xfId="733" xr:uid="{00000000-0005-0000-0000-0000F5020000}"/>
    <cellStyle name="Normal 9 3" xfId="734" xr:uid="{00000000-0005-0000-0000-0000F6020000}"/>
    <cellStyle name="Notas 2" xfId="735" xr:uid="{00000000-0005-0000-0000-0000F7020000}"/>
    <cellStyle name="Notas 2 2" xfId="736" xr:uid="{00000000-0005-0000-0000-0000F8020000}"/>
    <cellStyle name="Notas 3" xfId="737" xr:uid="{00000000-0005-0000-0000-0000F9020000}"/>
    <cellStyle name="Notas 3 2" xfId="738" xr:uid="{00000000-0005-0000-0000-0000FA020000}"/>
    <cellStyle name="Notas 4" xfId="739" xr:uid="{00000000-0005-0000-0000-0000FB020000}"/>
    <cellStyle name="Notas 4 2" xfId="740" xr:uid="{00000000-0005-0000-0000-0000FC020000}"/>
    <cellStyle name="Note" xfId="741" xr:uid="{00000000-0005-0000-0000-0000FD020000}"/>
    <cellStyle name="Note 2" xfId="742" xr:uid="{00000000-0005-0000-0000-0000FE020000}"/>
    <cellStyle name="Nuovo" xfId="743" xr:uid="{00000000-0005-0000-0000-0000FF020000}"/>
    <cellStyle name="Output" xfId="744" xr:uid="{00000000-0005-0000-0000-000000030000}"/>
    <cellStyle name="Output 2" xfId="745" xr:uid="{00000000-0005-0000-0000-000001030000}"/>
    <cellStyle name="per.style" xfId="746" xr:uid="{00000000-0005-0000-0000-000002030000}"/>
    <cellStyle name="per.style 10" xfId="747" xr:uid="{00000000-0005-0000-0000-000003030000}"/>
    <cellStyle name="per.style 11" xfId="748" xr:uid="{00000000-0005-0000-0000-000004030000}"/>
    <cellStyle name="per.style 12" xfId="749" xr:uid="{00000000-0005-0000-0000-000005030000}"/>
    <cellStyle name="per.style 13" xfId="750" xr:uid="{00000000-0005-0000-0000-000006030000}"/>
    <cellStyle name="per.style 14" xfId="751" xr:uid="{00000000-0005-0000-0000-000007030000}"/>
    <cellStyle name="per.style 15" xfId="752" xr:uid="{00000000-0005-0000-0000-000008030000}"/>
    <cellStyle name="per.style 16" xfId="753" xr:uid="{00000000-0005-0000-0000-000009030000}"/>
    <cellStyle name="per.style 17" xfId="754" xr:uid="{00000000-0005-0000-0000-00000A030000}"/>
    <cellStyle name="per.style 18" xfId="755" xr:uid="{00000000-0005-0000-0000-00000B030000}"/>
    <cellStyle name="per.style 19" xfId="756" xr:uid="{00000000-0005-0000-0000-00000C030000}"/>
    <cellStyle name="per.style 2" xfId="757" xr:uid="{00000000-0005-0000-0000-00000D030000}"/>
    <cellStyle name="per.style 3" xfId="758" xr:uid="{00000000-0005-0000-0000-00000E030000}"/>
    <cellStyle name="per.style 4" xfId="759" xr:uid="{00000000-0005-0000-0000-00000F030000}"/>
    <cellStyle name="per.style 5" xfId="760" xr:uid="{00000000-0005-0000-0000-000010030000}"/>
    <cellStyle name="per.style 6" xfId="761" xr:uid="{00000000-0005-0000-0000-000011030000}"/>
    <cellStyle name="per.style 7" xfId="762" xr:uid="{00000000-0005-0000-0000-000012030000}"/>
    <cellStyle name="per.style 8" xfId="763" xr:uid="{00000000-0005-0000-0000-000013030000}"/>
    <cellStyle name="per.style 9" xfId="764" xr:uid="{00000000-0005-0000-0000-000014030000}"/>
    <cellStyle name="per.style_CONV" xfId="765" xr:uid="{00000000-0005-0000-0000-000015030000}"/>
    <cellStyle name="Percent [2]" xfId="766" xr:uid="{00000000-0005-0000-0000-000016030000}"/>
    <cellStyle name="Percent 10" xfId="767" xr:uid="{00000000-0005-0000-0000-000017030000}"/>
    <cellStyle name="Percent 11" xfId="768" xr:uid="{00000000-0005-0000-0000-000018030000}"/>
    <cellStyle name="Percent 12" xfId="769" xr:uid="{00000000-0005-0000-0000-000019030000}"/>
    <cellStyle name="Percent 13" xfId="770" xr:uid="{00000000-0005-0000-0000-00001A030000}"/>
    <cellStyle name="Percent 14" xfId="771" xr:uid="{00000000-0005-0000-0000-00001B030000}"/>
    <cellStyle name="Percent 2" xfId="772" xr:uid="{00000000-0005-0000-0000-00001C030000}"/>
    <cellStyle name="Percent 2 10" xfId="773" xr:uid="{00000000-0005-0000-0000-00001D030000}"/>
    <cellStyle name="Percent 2 11" xfId="774" xr:uid="{00000000-0005-0000-0000-00001E030000}"/>
    <cellStyle name="Percent 2 12" xfId="775" xr:uid="{00000000-0005-0000-0000-00001F030000}"/>
    <cellStyle name="Percent 2 13" xfId="776" xr:uid="{00000000-0005-0000-0000-000020030000}"/>
    <cellStyle name="Percent 2 14" xfId="777" xr:uid="{00000000-0005-0000-0000-000021030000}"/>
    <cellStyle name="Percent 2 15" xfId="778" xr:uid="{00000000-0005-0000-0000-000022030000}"/>
    <cellStyle name="Percent 2 16" xfId="779" xr:uid="{00000000-0005-0000-0000-000023030000}"/>
    <cellStyle name="Percent 2 17" xfId="780" xr:uid="{00000000-0005-0000-0000-000024030000}"/>
    <cellStyle name="Percent 2 18" xfId="781" xr:uid="{00000000-0005-0000-0000-000025030000}"/>
    <cellStyle name="Percent 2 19" xfId="782" xr:uid="{00000000-0005-0000-0000-000026030000}"/>
    <cellStyle name="Percent 2 2" xfId="783" xr:uid="{00000000-0005-0000-0000-000027030000}"/>
    <cellStyle name="Percent 2 2 2" xfId="784" xr:uid="{00000000-0005-0000-0000-000028030000}"/>
    <cellStyle name="Percent 2 2 3" xfId="785" xr:uid="{00000000-0005-0000-0000-000029030000}"/>
    <cellStyle name="Percent 2 2 4" xfId="786" xr:uid="{00000000-0005-0000-0000-00002A030000}"/>
    <cellStyle name="Percent 2 2 5" xfId="787" xr:uid="{00000000-0005-0000-0000-00002B030000}"/>
    <cellStyle name="Percent 2 2 6" xfId="788" xr:uid="{00000000-0005-0000-0000-00002C030000}"/>
    <cellStyle name="Percent 2 2 7" xfId="789" xr:uid="{00000000-0005-0000-0000-00002D030000}"/>
    <cellStyle name="Percent 2 20" xfId="790" xr:uid="{00000000-0005-0000-0000-00002E030000}"/>
    <cellStyle name="Percent 2 21" xfId="791" xr:uid="{00000000-0005-0000-0000-00002F030000}"/>
    <cellStyle name="Percent 2 22" xfId="792" xr:uid="{00000000-0005-0000-0000-000030030000}"/>
    <cellStyle name="Percent 2 23" xfId="793" xr:uid="{00000000-0005-0000-0000-000031030000}"/>
    <cellStyle name="Percent 2 24" xfId="794" xr:uid="{00000000-0005-0000-0000-000032030000}"/>
    <cellStyle name="Percent 2 3" xfId="795" xr:uid="{00000000-0005-0000-0000-000033030000}"/>
    <cellStyle name="Percent 2 3 2" xfId="796" xr:uid="{00000000-0005-0000-0000-000034030000}"/>
    <cellStyle name="Percent 2 3 3" xfId="797" xr:uid="{00000000-0005-0000-0000-000035030000}"/>
    <cellStyle name="Percent 2 3 4" xfId="798" xr:uid="{00000000-0005-0000-0000-000036030000}"/>
    <cellStyle name="Percent 2 3 5" xfId="799" xr:uid="{00000000-0005-0000-0000-000037030000}"/>
    <cellStyle name="Percent 2 3 6" xfId="800" xr:uid="{00000000-0005-0000-0000-000038030000}"/>
    <cellStyle name="Percent 2 3 7" xfId="801" xr:uid="{00000000-0005-0000-0000-000039030000}"/>
    <cellStyle name="Percent 2 4" xfId="802" xr:uid="{00000000-0005-0000-0000-00003A030000}"/>
    <cellStyle name="Percent 2 5" xfId="803" xr:uid="{00000000-0005-0000-0000-00003B030000}"/>
    <cellStyle name="Percent 2 6" xfId="804" xr:uid="{00000000-0005-0000-0000-00003C030000}"/>
    <cellStyle name="Percent 2 7" xfId="805" xr:uid="{00000000-0005-0000-0000-00003D030000}"/>
    <cellStyle name="Percent 2 8" xfId="806" xr:uid="{00000000-0005-0000-0000-00003E030000}"/>
    <cellStyle name="Percent 2 9" xfId="807" xr:uid="{00000000-0005-0000-0000-00003F030000}"/>
    <cellStyle name="Percent 3" xfId="808" xr:uid="{00000000-0005-0000-0000-000040030000}"/>
    <cellStyle name="Percent 4" xfId="809" xr:uid="{00000000-0005-0000-0000-000041030000}"/>
    <cellStyle name="Percent 5" xfId="810" xr:uid="{00000000-0005-0000-0000-000042030000}"/>
    <cellStyle name="Percent 6" xfId="811" xr:uid="{00000000-0005-0000-0000-000043030000}"/>
    <cellStyle name="Percent 7" xfId="812" xr:uid="{00000000-0005-0000-0000-000044030000}"/>
    <cellStyle name="Percent 8" xfId="813" xr:uid="{00000000-0005-0000-0000-000045030000}"/>
    <cellStyle name="Percent 9" xfId="814" xr:uid="{00000000-0005-0000-0000-000046030000}"/>
    <cellStyle name="Porcen - Modelo2" xfId="815" xr:uid="{00000000-0005-0000-0000-000047030000}"/>
    <cellStyle name="Porcen - Modelo2 2" xfId="816" xr:uid="{00000000-0005-0000-0000-000048030000}"/>
    <cellStyle name="Porcentaje" xfId="919" builtinId="5"/>
    <cellStyle name="Porcentaje 2" xfId="817" xr:uid="{00000000-0005-0000-0000-00004A030000}"/>
    <cellStyle name="Porcentaje 2 2" xfId="818" xr:uid="{00000000-0005-0000-0000-00004B030000}"/>
    <cellStyle name="Porcentaje 3" xfId="819" xr:uid="{00000000-0005-0000-0000-00004C030000}"/>
    <cellStyle name="Porcentaje 3 2" xfId="820" xr:uid="{00000000-0005-0000-0000-00004D030000}"/>
    <cellStyle name="Porcentaje 4" xfId="821" xr:uid="{00000000-0005-0000-0000-00004E030000}"/>
    <cellStyle name="Porcentaje 4 2" xfId="912" xr:uid="{00000000-0005-0000-0000-00004F030000}"/>
    <cellStyle name="Porcentaje 5" xfId="822" xr:uid="{00000000-0005-0000-0000-000050030000}"/>
    <cellStyle name="Porcentaje 6" xfId="823" xr:uid="{00000000-0005-0000-0000-000051030000}"/>
    <cellStyle name="Porcentaje 7" xfId="824" xr:uid="{00000000-0005-0000-0000-000052030000}"/>
    <cellStyle name="Porcentaje 8" xfId="899" xr:uid="{00000000-0005-0000-0000-000053030000}"/>
    <cellStyle name="Porcentual_C.2" xfId="825" xr:uid="{00000000-0005-0000-0000-000054030000}"/>
    <cellStyle name="PSChar" xfId="826" xr:uid="{00000000-0005-0000-0000-000055030000}"/>
    <cellStyle name="PSChar 10" xfId="827" xr:uid="{00000000-0005-0000-0000-000056030000}"/>
    <cellStyle name="PSChar 11" xfId="828" xr:uid="{00000000-0005-0000-0000-000057030000}"/>
    <cellStyle name="PSChar 12" xfId="829" xr:uid="{00000000-0005-0000-0000-000058030000}"/>
    <cellStyle name="PSChar 13" xfId="830" xr:uid="{00000000-0005-0000-0000-000059030000}"/>
    <cellStyle name="PSChar 14" xfId="831" xr:uid="{00000000-0005-0000-0000-00005A030000}"/>
    <cellStyle name="PSChar 15" xfId="832" xr:uid="{00000000-0005-0000-0000-00005B030000}"/>
    <cellStyle name="PSChar 2" xfId="833" xr:uid="{00000000-0005-0000-0000-00005C030000}"/>
    <cellStyle name="PSChar 3" xfId="834" xr:uid="{00000000-0005-0000-0000-00005D030000}"/>
    <cellStyle name="PSChar 4" xfId="835" xr:uid="{00000000-0005-0000-0000-00005E030000}"/>
    <cellStyle name="PSChar 5" xfId="836" xr:uid="{00000000-0005-0000-0000-00005F030000}"/>
    <cellStyle name="PSChar 6" xfId="837" xr:uid="{00000000-0005-0000-0000-000060030000}"/>
    <cellStyle name="PSChar 7" xfId="838" xr:uid="{00000000-0005-0000-0000-000061030000}"/>
    <cellStyle name="PSChar 8" xfId="839" xr:uid="{00000000-0005-0000-0000-000062030000}"/>
    <cellStyle name="PSChar 9" xfId="840" xr:uid="{00000000-0005-0000-0000-000063030000}"/>
    <cellStyle name="PSHeading" xfId="841" xr:uid="{00000000-0005-0000-0000-000064030000}"/>
    <cellStyle name="Punto" xfId="842" xr:uid="{00000000-0005-0000-0000-000065030000}"/>
    <cellStyle name="Punto 2" xfId="843" xr:uid="{00000000-0005-0000-0000-000066030000}"/>
    <cellStyle name="Punto0" xfId="844" xr:uid="{00000000-0005-0000-0000-000067030000}"/>
    <cellStyle name="Punto0 2" xfId="845" xr:uid="{00000000-0005-0000-0000-000068030000}"/>
    <cellStyle name="Punto1 - Modelo1" xfId="846" xr:uid="{00000000-0005-0000-0000-000069030000}"/>
    <cellStyle name="Punto1 - Modelo1 2" xfId="847" xr:uid="{00000000-0005-0000-0000-00006A030000}"/>
    <cellStyle name="regstoresfromspecstores" xfId="848" xr:uid="{00000000-0005-0000-0000-00006B030000}"/>
    <cellStyle name="RevList" xfId="849" xr:uid="{00000000-0005-0000-0000-00006C030000}"/>
    <cellStyle name="Salida 2" xfId="850" xr:uid="{00000000-0005-0000-0000-00006D030000}"/>
    <cellStyle name="SHADEDSTORES" xfId="851" xr:uid="{00000000-0005-0000-0000-00006E030000}"/>
    <cellStyle name="SHADEDSTORES 2" xfId="852" xr:uid="{00000000-0005-0000-0000-00006F030000}"/>
    <cellStyle name="SHADEDSTORES 3" xfId="909" xr:uid="{00000000-0005-0000-0000-000070030000}"/>
    <cellStyle name="specstores" xfId="853" xr:uid="{00000000-0005-0000-0000-000071030000}"/>
    <cellStyle name="specstores 10" xfId="854" xr:uid="{00000000-0005-0000-0000-000072030000}"/>
    <cellStyle name="specstores 11" xfId="855" xr:uid="{00000000-0005-0000-0000-000073030000}"/>
    <cellStyle name="specstores 12" xfId="856" xr:uid="{00000000-0005-0000-0000-000074030000}"/>
    <cellStyle name="specstores 13" xfId="857" xr:uid="{00000000-0005-0000-0000-000075030000}"/>
    <cellStyle name="specstores 14" xfId="858" xr:uid="{00000000-0005-0000-0000-000076030000}"/>
    <cellStyle name="specstores 15" xfId="859" xr:uid="{00000000-0005-0000-0000-000077030000}"/>
    <cellStyle name="specstores 2" xfId="860" xr:uid="{00000000-0005-0000-0000-000078030000}"/>
    <cellStyle name="specstores 3" xfId="861" xr:uid="{00000000-0005-0000-0000-000079030000}"/>
    <cellStyle name="specstores 4" xfId="862" xr:uid="{00000000-0005-0000-0000-00007A030000}"/>
    <cellStyle name="specstores 5" xfId="863" xr:uid="{00000000-0005-0000-0000-00007B030000}"/>
    <cellStyle name="specstores 6" xfId="864" xr:uid="{00000000-0005-0000-0000-00007C030000}"/>
    <cellStyle name="specstores 7" xfId="865" xr:uid="{00000000-0005-0000-0000-00007D030000}"/>
    <cellStyle name="specstores 8" xfId="866" xr:uid="{00000000-0005-0000-0000-00007E030000}"/>
    <cellStyle name="specstores 9" xfId="867" xr:uid="{00000000-0005-0000-0000-00007F030000}"/>
    <cellStyle name="specstores_Salida_NIIF_Mensual_v4.3" xfId="868" xr:uid="{00000000-0005-0000-0000-000080030000}"/>
    <cellStyle name="Subtotal" xfId="869" xr:uid="{00000000-0005-0000-0000-000081030000}"/>
    <cellStyle name="Table Heading" xfId="870" xr:uid="{00000000-0005-0000-0000-000082030000}"/>
    <cellStyle name="Table Heading 2" xfId="871" xr:uid="{00000000-0005-0000-0000-000083030000}"/>
    <cellStyle name="Table Title" xfId="872" xr:uid="{00000000-0005-0000-0000-000084030000}"/>
    <cellStyle name="Table Title 2" xfId="873" xr:uid="{00000000-0005-0000-0000-000085030000}"/>
    <cellStyle name="Table Units" xfId="874" xr:uid="{00000000-0005-0000-0000-000086030000}"/>
    <cellStyle name="Table Units 2" xfId="875" xr:uid="{00000000-0005-0000-0000-000087030000}"/>
    <cellStyle name="Texto de advertencia 2" xfId="876" xr:uid="{00000000-0005-0000-0000-000088030000}"/>
    <cellStyle name="Texto explicativo 2" xfId="877" xr:uid="{00000000-0005-0000-0000-000089030000}"/>
    <cellStyle name="Title" xfId="878" xr:uid="{00000000-0005-0000-0000-00008A030000}"/>
    <cellStyle name="Title 2" xfId="879" xr:uid="{00000000-0005-0000-0000-00008B030000}"/>
    <cellStyle name="Título 1 2" xfId="880" xr:uid="{00000000-0005-0000-0000-00008C030000}"/>
    <cellStyle name="Título 1 2 2" xfId="881" xr:uid="{00000000-0005-0000-0000-00008D030000}"/>
    <cellStyle name="Título 2 2" xfId="882" xr:uid="{00000000-0005-0000-0000-00008E030000}"/>
    <cellStyle name="Título 2 2 2" xfId="883" xr:uid="{00000000-0005-0000-0000-00008F030000}"/>
    <cellStyle name="Título 3 2" xfId="884" xr:uid="{00000000-0005-0000-0000-000090030000}"/>
    <cellStyle name="Total 2" xfId="885" xr:uid="{00000000-0005-0000-0000-000091030000}"/>
    <cellStyle name="Total 2 2" xfId="886" xr:uid="{00000000-0005-0000-0000-000092030000}"/>
    <cellStyle name="Total 3" xfId="887" xr:uid="{00000000-0005-0000-0000-000093030000}"/>
    <cellStyle name="Total 3 2" xfId="888" xr:uid="{00000000-0005-0000-0000-000094030000}"/>
    <cellStyle name="Total 4" xfId="889" xr:uid="{00000000-0005-0000-0000-000095030000}"/>
    <cellStyle name="Warning Text" xfId="890" xr:uid="{00000000-0005-0000-0000-000096030000}"/>
    <cellStyle name="Warning Text 2" xfId="891" xr:uid="{00000000-0005-0000-0000-000097030000}"/>
  </cellStyles>
  <dxfs count="0"/>
  <tableStyles count="0" defaultTableStyle="TableStyleMedium2" defaultPivotStyle="PivotStyleMedium9"/>
  <colors>
    <mruColors>
      <color rgb="FFD81E05"/>
      <color rgb="FFEC5A5A"/>
      <color rgb="FF617380"/>
      <color rgb="FFFF0022"/>
      <color rgb="FFED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424C-4DFC-A374-D3B0F23D8A0B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C-4DFC-A374-D3B0F23D8A0B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4C-4DFC-A374-D3B0F23D8A0B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C-4DFC-A374-D3B0F23D8A0B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C-4DFC-A374-D3B0F23D8A0B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C-4DFC-A374-D3B0F23D8A0B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4C-4DFC-A374-D3B0F23D8A0B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C-4DFC-A374-D3B0F23D8A0B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4C-4DFC-A374-D3B0F23D8A0B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24C-4DFC-A374-D3B0F23D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87128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55656-2787-447A-B0EC-BBE41A7A247C}"/>
            </a:ext>
          </a:extLst>
        </xdr:cNvPr>
        <xdr:cNvSpPr/>
      </xdr:nvSpPr>
      <xdr:spPr>
        <a:xfrm>
          <a:off x="18914828" y="274409"/>
          <a:ext cx="23145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26C84D68-3E19-4B2F-9DE6-03B03215337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178039</xdr:colOff>
      <xdr:row>16</xdr:row>
      <xdr:rowOff>109004</xdr:rowOff>
    </xdr:from>
    <xdr:to>
      <xdr:col>12</xdr:col>
      <xdr:colOff>181078</xdr:colOff>
      <xdr:row>16</xdr:row>
      <xdr:rowOff>109689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631825</xdr:colOff>
      <xdr:row>1</xdr:row>
      <xdr:rowOff>88900</xdr:rowOff>
    </xdr:from>
    <xdr:to>
      <xdr:col>13</xdr:col>
      <xdr:colOff>444500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411325" y="279400"/>
          <a:ext cx="17811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86632</xdr:rowOff>
    </xdr:from>
    <xdr:to>
      <xdr:col>23</xdr:col>
      <xdr:colOff>485550</xdr:colOff>
      <xdr:row>1</xdr:row>
      <xdr:rowOff>547006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520604" y="290739"/>
          <a:ext cx="18793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22CE-3A0E-4F48-96D2-C2DCB11418B4}"/>
            </a:ext>
          </a:extLst>
        </xdr:cNvPr>
        <xdr:cNvSpPr/>
      </xdr:nvSpPr>
      <xdr:spPr>
        <a:xfrm>
          <a:off x="12386127" y="288925"/>
          <a:ext cx="20254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ECD5FF-8345-4324-B9DD-092A02C953FA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Financieros/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  <sheetName val="Hoja4"/>
      <sheetName val="Hoja5"/>
      <sheetName val="DETALLE SINIESTROS  COVID"/>
      <sheetName val="ratios"/>
      <sheetName val="ratios (2)"/>
      <sheetName val="Beneficio Bankia"/>
      <sheetName val="Datos Peru"/>
      <sheetName val="Plusv. Latentes por Region"/>
      <sheetName val="Hoja6"/>
      <sheetName val="Hoja7"/>
      <sheetName val="Evolucion RAT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>
            <v>0</v>
          </cell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y gastos financieros</v>
          </cell>
          <cell r="C57" t="str">
            <v>Earnings before tax and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y gastos financieros / gastos financieros</v>
          </cell>
          <cell r="C60" t="str">
            <v>Earnings before tax and financial expenses / financial expenses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Inmuebles**</v>
          </cell>
          <cell r="C130" t="str">
            <v>Real Estate**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(euros)</v>
          </cell>
          <cell r="C180" t="str">
            <v>Earnings per share (euros)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
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SEPTIEMBRE</v>
          </cell>
          <cell r="C464" t="str">
            <v>SEPTEMBER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deterioros</v>
          </cell>
          <cell r="C494" t="str">
            <v>5. Other expenses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Gains allocated to provisions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BELGICA</v>
          </cell>
          <cell r="C527" t="str">
            <v>UNITED KINGDOM, BELGIUM AND FRANCE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Plusv. Latentes por Region"/>
      <sheetName val="Resumen Comparativa Años"/>
      <sheetName val="Inversiones y Plusvalías"/>
      <sheetName val="Estado de Inmuebles"/>
      <sheetName val="4. Evolución del patrimonio"/>
      <sheetName val="Hoja6"/>
      <sheetName val="Hoja7"/>
      <sheetName val="ROE POR PAÍS  (MO)"/>
      <sheetName val="5.Info. por áreas reg"/>
      <sheetName val="5.Info. por unidades negocios"/>
      <sheetName val="6.1.1.IBERIA RESUMEN"/>
      <sheetName val="IBERIA modelo"/>
      <sheetName val="IBERIA 2"/>
      <sheetName val="6.1.1.ESPAÑA"/>
      <sheetName val="VIDA"/>
      <sheetName val="6.1.1.ESPAÑA por ramos"/>
      <sheetName val="Primas Vida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Hoja4"/>
      <sheetName val="Hoja5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DETALLE SINIESTROS  COVID"/>
      <sheetName val="Evolucion RATIOS"/>
      <sheetName val="ratios"/>
      <sheetName val="ratios (2)"/>
      <sheetName val="TABLA DETERIOROS"/>
      <sheetName val="BMV"/>
      <sheetName val="Beneficio Bankia"/>
      <sheetName val="Datos Pe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 xml:space="preserve">Patrimonio atribuido a la Sociedad dominante 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otros</v>
          </cell>
          <cell r="C22" t="str">
            <v>Holdings, eliminations and other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(Emisión 2022)</v>
          </cell>
          <cell r="C50" t="str">
            <v>- of which: subordinated debt - (Issue 2022)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CENTROAMÉRICA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/ Minusvalías netas</v>
          </cell>
          <cell r="C105" t="str">
            <v>Net capital gains / losses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>Peso Chile</v>
          </cell>
          <cell r="C171" t="str">
            <v>Chilean peso</v>
          </cell>
        </row>
        <row r="172">
          <cell r="A172" t="str">
            <v>MOD_156</v>
          </cell>
          <cell r="B172" t="str">
            <v>Nuevo Sol peruano</v>
          </cell>
          <cell r="C172" t="str">
            <v>Peruvian nuevo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12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JUNIO</v>
          </cell>
          <cell r="C464" t="str">
            <v>JUNE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 técnicos y no técnicos y reversión  de deterioros.</v>
          </cell>
          <cell r="C489" t="str">
            <v>4. Other technical and non-technical revenues and impairment reversals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técnicos y no técnicos y deterioro</v>
          </cell>
          <cell r="C494" t="str">
            <v>5. Other technical and non-technical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/ Minusvalías netas</v>
          </cell>
          <cell r="C505" t="str">
            <v>Net unrealized capital gains/losses</v>
          </cell>
        </row>
        <row r="506">
          <cell r="A506" t="str">
            <v>MOD_490</v>
          </cell>
          <cell r="B506" t="str">
            <v>Plusvalías / Minusvalías latentes (Cartera disponible para la venta)</v>
          </cell>
          <cell r="C506" t="str">
            <v>Unrealised gains /losses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  <row r="541">
          <cell r="A541" t="str">
            <v>MOD_526</v>
          </cell>
          <cell r="B541" t="str">
            <v>Total No Vida</v>
          </cell>
          <cell r="C541" t="str">
            <v>Total Non Life</v>
          </cell>
        </row>
        <row r="542">
          <cell r="A542" t="str">
            <v>MOD_527</v>
          </cell>
          <cell r="B542" t="str">
            <v xml:space="preserve">Enero </v>
          </cell>
          <cell r="C542" t="str">
            <v>January</v>
          </cell>
        </row>
        <row r="543">
          <cell r="A543" t="str">
            <v>MOD_528</v>
          </cell>
          <cell r="B543" t="str">
            <v>Febrero</v>
          </cell>
          <cell r="C543" t="str">
            <v>February</v>
          </cell>
        </row>
        <row r="544">
          <cell r="A544" t="str">
            <v>MOD_529</v>
          </cell>
          <cell r="B544" t="str">
            <v>Marzo</v>
          </cell>
          <cell r="C544" t="str">
            <v>March</v>
          </cell>
        </row>
        <row r="545">
          <cell r="A545" t="str">
            <v>MOD_530</v>
          </cell>
          <cell r="B545" t="str">
            <v>Abril</v>
          </cell>
          <cell r="C545" t="str">
            <v>April</v>
          </cell>
        </row>
        <row r="546">
          <cell r="A546" t="str">
            <v>MOD_531</v>
          </cell>
          <cell r="B546" t="str">
            <v>Mayo</v>
          </cell>
          <cell r="C546" t="str">
            <v>May</v>
          </cell>
        </row>
        <row r="547">
          <cell r="A547" t="str">
            <v>MOD_532</v>
          </cell>
          <cell r="B547" t="str">
            <v>Junio</v>
          </cell>
          <cell r="C547" t="str">
            <v>June</v>
          </cell>
        </row>
        <row r="548">
          <cell r="A548" t="str">
            <v>MOD_533</v>
          </cell>
          <cell r="B548" t="str">
            <v>Julio</v>
          </cell>
          <cell r="C548" t="str">
            <v>July</v>
          </cell>
        </row>
        <row r="549">
          <cell r="A549" t="str">
            <v>MOD_534</v>
          </cell>
          <cell r="B549" t="str">
            <v>Agosto</v>
          </cell>
          <cell r="C549" t="str">
            <v>August</v>
          </cell>
        </row>
        <row r="550">
          <cell r="A550" t="str">
            <v>MOD_535</v>
          </cell>
          <cell r="B550" t="str">
            <v>Septiembre</v>
          </cell>
          <cell r="C550" t="str">
            <v>September</v>
          </cell>
        </row>
        <row r="551">
          <cell r="A551" t="str">
            <v>MOD_536</v>
          </cell>
          <cell r="B551" t="str">
            <v>Octubre</v>
          </cell>
          <cell r="C551" t="str">
            <v>October</v>
          </cell>
        </row>
        <row r="552">
          <cell r="A552" t="str">
            <v>MOD_537</v>
          </cell>
          <cell r="B552" t="str">
            <v>Noviembre</v>
          </cell>
          <cell r="C552" t="str">
            <v>November</v>
          </cell>
        </row>
        <row r="553">
          <cell r="A553" t="str">
            <v>MOD_538</v>
          </cell>
          <cell r="B553" t="str">
            <v>Diciembre</v>
          </cell>
          <cell r="C553" t="str">
            <v>December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1:O36"/>
  <sheetViews>
    <sheetView showRowColHeaders="0" tabSelected="1" zoomScale="115" zoomScaleNormal="115" workbookViewId="0"/>
  </sheetViews>
  <sheetFormatPr baseColWidth="10" defaultColWidth="0" defaultRowHeight="15" zeroHeight="1"/>
  <cols>
    <col min="1" max="1" width="10.85546875" style="26" customWidth="1"/>
    <col min="2" max="2" width="43.5703125" style="26" customWidth="1"/>
    <col min="3" max="3" width="34.5703125" style="26" customWidth="1"/>
    <col min="4" max="4" width="2" style="26" customWidth="1"/>
    <col min="5" max="5" width="10.85546875" style="26" customWidth="1"/>
    <col min="6" max="14" width="10.85546875" style="26" hidden="1" customWidth="1"/>
    <col min="15" max="15" width="0" style="26" hidden="1" customWidth="1"/>
    <col min="16" max="16384" width="10.85546875" style="26" hidden="1"/>
  </cols>
  <sheetData>
    <row r="1" spans="2:6"/>
    <row r="2" spans="2:6"/>
    <row r="3" spans="2:6"/>
    <row r="4" spans="2:6">
      <c r="C4" s="33"/>
      <c r="D4" s="33"/>
      <c r="E4" s="33"/>
      <c r="F4" s="33"/>
    </row>
    <row r="5" spans="2:6" ht="24.95" customHeight="1">
      <c r="B5" s="117" t="s">
        <v>236</v>
      </c>
      <c r="C5" s="33"/>
      <c r="D5" s="33"/>
      <c r="E5" s="33"/>
      <c r="F5" s="33"/>
    </row>
    <row r="6" spans="2:6">
      <c r="C6" s="33"/>
      <c r="D6" s="33"/>
      <c r="E6" s="33"/>
      <c r="F6" s="33"/>
    </row>
    <row r="7" spans="2:6" ht="24.95" customHeight="1">
      <c r="B7" s="37" t="s">
        <v>131</v>
      </c>
      <c r="C7" s="33"/>
      <c r="D7" s="34"/>
      <c r="E7" s="33"/>
      <c r="F7" s="33"/>
    </row>
    <row r="8" spans="2:6">
      <c r="B8" s="35"/>
      <c r="C8" s="33"/>
      <c r="D8" s="33"/>
      <c r="E8" s="33"/>
      <c r="F8" s="33"/>
    </row>
    <row r="9" spans="2:6" ht="24.95" customHeight="1">
      <c r="B9" s="37" t="s">
        <v>132</v>
      </c>
      <c r="C9" s="33"/>
      <c r="D9" s="34"/>
      <c r="E9" s="33"/>
      <c r="F9" s="33"/>
    </row>
    <row r="10" spans="2:6">
      <c r="B10" s="35"/>
      <c r="C10" s="33"/>
      <c r="D10" s="33"/>
      <c r="E10" s="33"/>
      <c r="F10" s="33"/>
    </row>
    <row r="11" spans="2:6" ht="24.95" customHeight="1">
      <c r="B11" s="37" t="s">
        <v>133</v>
      </c>
      <c r="C11" s="33"/>
      <c r="D11" s="34"/>
      <c r="E11" s="34"/>
    </row>
    <row r="12" spans="2:6">
      <c r="B12" s="35"/>
      <c r="C12" s="33"/>
      <c r="D12" s="33"/>
      <c r="E12" s="33"/>
      <c r="F12" s="33"/>
    </row>
    <row r="13" spans="2:6" ht="28.5" customHeight="1">
      <c r="B13" s="37" t="s">
        <v>218</v>
      </c>
      <c r="C13" s="33"/>
      <c r="D13" s="34"/>
      <c r="E13" s="34"/>
    </row>
    <row r="14" spans="2:6">
      <c r="B14" s="35"/>
      <c r="C14" s="33"/>
      <c r="D14" s="33"/>
      <c r="E14" s="33"/>
      <c r="F14" s="33"/>
    </row>
    <row r="15" spans="2:6" ht="24.95" customHeight="1">
      <c r="B15" s="37" t="s">
        <v>142</v>
      </c>
    </row>
    <row r="16" spans="2:6" ht="16.5">
      <c r="B16" s="28"/>
    </row>
    <row r="17" spans="2:2" ht="24.75" customHeight="1">
      <c r="B17" s="37" t="s">
        <v>147</v>
      </c>
    </row>
    <row r="18" spans="2:2"/>
    <row r="19" spans="2:2" ht="24.75" customHeight="1">
      <c r="B19" s="37" t="s">
        <v>200</v>
      </c>
    </row>
    <row r="20" spans="2:2"/>
    <row r="21" spans="2:2" ht="24.75" customHeight="1">
      <c r="B21" s="37" t="s">
        <v>211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3"/>
    <row r="34"/>
    <row r="35"/>
    <row r="36"/>
  </sheetData>
  <hyperlinks>
    <hyperlink ref="B7" location="'09M 2022_BS'!A1" display="Consolidated Balance Sheet " xr:uid="{00000000-0004-0000-0000-000000000000}"/>
    <hyperlink ref="B9" location="'09M 2022_Con P&amp;L'!A1" display="Consolidated Profit &amp; Loss" xr:uid="{00000000-0004-0000-0000-000001000000}"/>
    <hyperlink ref="B11" location="'09M 2022_P&amp;L by BU'!A1" display="Profit &amp; Loss by Business Unit" xr:uid="{00000000-0004-0000-0000-000002000000}"/>
    <hyperlink ref="B15" location="'Quarterly standalone'!A1" display="Quarterly standalone figures" xr:uid="{00000000-0004-0000-0000-000003000000}"/>
    <hyperlink ref="B17" location="'Prem &amp; Attr. Result by Country'!A1" display="Premiums and attributable result by Country" xr:uid="{00000000-0004-0000-0000-000004000000}"/>
    <hyperlink ref="B19" location="'Regional Data by Segments'!A1" display="Regional Data by Segments" xr:uid="{95E3CB65-4B6B-4C65-895F-6FE43321DD56}"/>
    <hyperlink ref="B21" location="'Consensus vs Current'!A1" display="Consensus vs Actual" xr:uid="{FFB3335F-5D0B-4349-9F04-F15DBB097570}"/>
    <hyperlink ref="B13" location="'3Q 2022_P&amp;L by BU'!A1" display="'3Q 2022_P&amp;L by BU'!A1" xr:uid="{21DA7E61-9C99-440F-BF9F-A190DE98007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G76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0.5703125" customWidth="1"/>
    <col min="2" max="2" width="82.140625" customWidth="1"/>
    <col min="3" max="4" width="20.85546875" customWidth="1"/>
    <col min="5" max="5" width="35.7109375" customWidth="1"/>
    <col min="6" max="7" width="10.85546875" customWidth="1"/>
    <col min="8" max="16384" width="10.85546875" hidden="1"/>
  </cols>
  <sheetData>
    <row r="1" spans="1:6"/>
    <row r="2" spans="1:6" ht="50.1" customHeight="1">
      <c r="A2" s="27"/>
      <c r="B2" s="118" t="str">
        <f>+CONCATENATE("Consolidated balance sheet - "&amp;Index!$B$5)</f>
        <v>Consolidated balance sheet - 09M 2022</v>
      </c>
      <c r="C2" s="119"/>
      <c r="D2" s="119"/>
      <c r="E2" s="119"/>
      <c r="F2" s="120"/>
    </row>
    <row r="3" spans="1:6" ht="68.45" customHeight="1"/>
    <row r="4" spans="1:6" ht="36.75" customHeight="1">
      <c r="B4" s="4"/>
      <c r="C4" s="5" t="s">
        <v>231</v>
      </c>
      <c r="D4" s="5" t="s">
        <v>237</v>
      </c>
    </row>
    <row r="5" spans="1:6" ht="18">
      <c r="B5" s="6" t="s">
        <v>14</v>
      </c>
      <c r="C5" s="7">
        <v>2911.3427305599698</v>
      </c>
      <c r="D5" s="8">
        <v>3032.4283879576897</v>
      </c>
    </row>
    <row r="6" spans="1:6" ht="18">
      <c r="B6" s="9" t="s">
        <v>15</v>
      </c>
      <c r="C6" s="10">
        <v>1472.53718778437</v>
      </c>
      <c r="D6" s="87">
        <v>1516.8595841357401</v>
      </c>
    </row>
    <row r="7" spans="1:6" ht="18">
      <c r="B7" s="9" t="s">
        <v>16</v>
      </c>
      <c r="C7" s="10">
        <v>1438.8055427756001</v>
      </c>
      <c r="D7" s="87">
        <v>1515.56880382196</v>
      </c>
    </row>
    <row r="8" spans="1:6" ht="18">
      <c r="B8" s="6" t="s">
        <v>17</v>
      </c>
      <c r="C8" s="7">
        <v>1295.07169769915</v>
      </c>
      <c r="D8" s="8">
        <v>1368.1409186927001</v>
      </c>
    </row>
    <row r="9" spans="1:6" ht="18">
      <c r="B9" s="9" t="s">
        <v>143</v>
      </c>
      <c r="C9" s="10">
        <v>1071.8192451012301</v>
      </c>
      <c r="D9" s="87">
        <v>1146.2590675278102</v>
      </c>
    </row>
    <row r="10" spans="1:6" ht="18">
      <c r="B10" s="9" t="s">
        <v>18</v>
      </c>
      <c r="C10" s="10">
        <v>223.252452597922</v>
      </c>
      <c r="D10" s="87">
        <v>221.88185116488998</v>
      </c>
    </row>
    <row r="11" spans="1:6" ht="18">
      <c r="B11" s="6" t="s">
        <v>19</v>
      </c>
      <c r="C11" s="7">
        <v>39242.958127183803</v>
      </c>
      <c r="D11" s="8">
        <v>35276.210417922695</v>
      </c>
    </row>
    <row r="12" spans="1:6" ht="18">
      <c r="B12" s="9" t="s">
        <v>144</v>
      </c>
      <c r="C12" s="10">
        <v>1260.0622204776198</v>
      </c>
      <c r="D12" s="87">
        <v>974.62210525589796</v>
      </c>
    </row>
    <row r="13" spans="1:6" ht="18">
      <c r="B13" s="9" t="s">
        <v>12</v>
      </c>
      <c r="C13" s="10"/>
      <c r="D13" s="87"/>
    </row>
    <row r="14" spans="1:6" ht="18">
      <c r="B14" s="11" t="s">
        <v>40</v>
      </c>
      <c r="C14" s="10">
        <v>1527.7931305248401</v>
      </c>
      <c r="D14" s="87">
        <v>1515.90151252439</v>
      </c>
    </row>
    <row r="15" spans="1:6" ht="18">
      <c r="B15" s="11" t="s">
        <v>39</v>
      </c>
      <c r="C15" s="10">
        <v>28961.488733720802</v>
      </c>
      <c r="D15" s="87">
        <v>25458.376699237997</v>
      </c>
    </row>
    <row r="16" spans="1:6" ht="18">
      <c r="B16" s="11" t="s">
        <v>38</v>
      </c>
      <c r="C16" s="10">
        <v>5754.0121802762005</v>
      </c>
      <c r="D16" s="87">
        <v>5477.8523993817198</v>
      </c>
    </row>
    <row r="17" spans="2:4" ht="18">
      <c r="B17" s="9" t="s">
        <v>20</v>
      </c>
      <c r="C17" s="10">
        <v>656.99419970795896</v>
      </c>
      <c r="D17" s="87">
        <v>883.22127461570892</v>
      </c>
    </row>
    <row r="18" spans="2:4" ht="18">
      <c r="B18" s="9" t="s">
        <v>21</v>
      </c>
      <c r="C18" s="10">
        <v>835.023135657171</v>
      </c>
      <c r="D18" s="87">
        <v>807.78664914121202</v>
      </c>
    </row>
    <row r="19" spans="2:4" ht="18">
      <c r="B19" s="9" t="s">
        <v>22</v>
      </c>
      <c r="C19" s="10">
        <v>247.58452681930598</v>
      </c>
      <c r="D19" s="87">
        <v>158.44977776572699</v>
      </c>
    </row>
    <row r="20" spans="2:4" ht="36">
      <c r="B20" s="6" t="s">
        <v>23</v>
      </c>
      <c r="C20" s="7">
        <v>2957.2624252527598</v>
      </c>
      <c r="D20" s="8">
        <v>2882.4470106220197</v>
      </c>
    </row>
    <row r="21" spans="2:4" ht="18">
      <c r="B21" s="6" t="s">
        <v>24</v>
      </c>
      <c r="C21" s="7">
        <v>54.038408886899198</v>
      </c>
      <c r="D21" s="8">
        <v>54.276530669802398</v>
      </c>
    </row>
    <row r="22" spans="2:4" ht="18">
      <c r="B22" s="6" t="s">
        <v>25</v>
      </c>
      <c r="C22" s="7">
        <v>6084.6892821070196</v>
      </c>
      <c r="D22" s="8">
        <v>6587.9026864449197</v>
      </c>
    </row>
    <row r="23" spans="2:4" ht="18">
      <c r="B23" s="6" t="s">
        <v>26</v>
      </c>
      <c r="C23" s="7">
        <v>299.60613121256097</v>
      </c>
      <c r="D23" s="8">
        <v>690.45896301310904</v>
      </c>
    </row>
    <row r="24" spans="2:4" ht="18">
      <c r="B24" s="6" t="s">
        <v>27</v>
      </c>
      <c r="C24" s="7">
        <v>5594.7035898574495</v>
      </c>
      <c r="D24" s="8">
        <v>6981.2798225729193</v>
      </c>
    </row>
    <row r="25" spans="2:4" ht="18">
      <c r="B25" s="9" t="s">
        <v>28</v>
      </c>
      <c r="C25" s="10">
        <v>3891.9583224674702</v>
      </c>
      <c r="D25" s="87">
        <v>4733.5221174300605</v>
      </c>
    </row>
    <row r="26" spans="2:4" ht="18">
      <c r="B26" s="9" t="s">
        <v>29</v>
      </c>
      <c r="C26" s="10">
        <v>791.72515796546804</v>
      </c>
      <c r="D26" s="87">
        <v>983.65682951401698</v>
      </c>
    </row>
    <row r="27" spans="2:4" ht="18">
      <c r="B27" s="9" t="s">
        <v>13</v>
      </c>
      <c r="C27" s="10"/>
      <c r="D27" s="87"/>
    </row>
    <row r="28" spans="2:4" ht="18">
      <c r="B28" s="11" t="s">
        <v>36</v>
      </c>
      <c r="C28" s="10">
        <v>191.44315753721099</v>
      </c>
      <c r="D28" s="87">
        <v>435.14383474218198</v>
      </c>
    </row>
    <row r="29" spans="2:4" ht="18">
      <c r="B29" s="11" t="s">
        <v>37</v>
      </c>
      <c r="C29" s="10">
        <v>173.70729539839002</v>
      </c>
      <c r="D29" s="87">
        <v>197.62548150421802</v>
      </c>
    </row>
    <row r="30" spans="2:4" ht="18">
      <c r="B30" s="9" t="s">
        <v>30</v>
      </c>
      <c r="C30" s="10">
        <v>545.869656488906</v>
      </c>
      <c r="D30" s="87">
        <v>631.33255938244201</v>
      </c>
    </row>
    <row r="31" spans="2:4" ht="18">
      <c r="B31" s="9" t="s">
        <v>31</v>
      </c>
      <c r="C31" s="10">
        <v>0</v>
      </c>
      <c r="D31" s="87">
        <v>-1E-3</v>
      </c>
    </row>
    <row r="32" spans="2:4" ht="18">
      <c r="B32" s="6" t="s">
        <v>32</v>
      </c>
      <c r="C32" s="7">
        <v>2887.69247279615</v>
      </c>
      <c r="D32" s="8">
        <v>2420.91279786942</v>
      </c>
    </row>
    <row r="33" spans="2:4" ht="18">
      <c r="B33" s="6" t="s">
        <v>33</v>
      </c>
      <c r="C33" s="7">
        <v>1902.48544872246</v>
      </c>
      <c r="D33" s="8">
        <v>2201.2990412562804</v>
      </c>
    </row>
    <row r="34" spans="2:4" ht="18">
      <c r="B34" s="6" t="s">
        <v>34</v>
      </c>
      <c r="C34" s="7">
        <v>247.32833230327299</v>
      </c>
      <c r="D34" s="8">
        <v>241.34009105908299</v>
      </c>
    </row>
    <row r="35" spans="2:4" ht="36">
      <c r="B35" s="6" t="s">
        <v>35</v>
      </c>
      <c r="C35" s="7">
        <v>377.11310294886601</v>
      </c>
      <c r="D35" s="8">
        <v>863.81987255823799</v>
      </c>
    </row>
    <row r="36" spans="2:4" ht="18">
      <c r="B36" s="6" t="s">
        <v>11</v>
      </c>
      <c r="C36" s="7">
        <v>63854.291749530363</v>
      </c>
      <c r="D36" s="8">
        <v>62600.516540638884</v>
      </c>
    </row>
    <row r="37" spans="2:4"/>
    <row r="38" spans="2:4"/>
    <row r="39" spans="2:4" ht="37.5" customHeight="1">
      <c r="C39" s="5" t="s">
        <v>231</v>
      </c>
      <c r="D39" s="5" t="s">
        <v>237</v>
      </c>
    </row>
    <row r="40" spans="2:4" ht="18">
      <c r="B40" s="6" t="s">
        <v>43</v>
      </c>
      <c r="C40" s="7">
        <v>9666.4366067260507</v>
      </c>
      <c r="D40" s="8">
        <v>8712.6774285881202</v>
      </c>
    </row>
    <row r="41" spans="2:4" ht="18">
      <c r="B41" s="9" t="s">
        <v>44</v>
      </c>
      <c r="C41" s="10">
        <v>307.95532729336202</v>
      </c>
      <c r="D41" s="87">
        <v>307.95532733161002</v>
      </c>
    </row>
    <row r="42" spans="2:4" ht="18">
      <c r="B42" s="9" t="s">
        <v>45</v>
      </c>
      <c r="C42" s="10">
        <v>1506.7293364500001</v>
      </c>
      <c r="D42" s="87">
        <v>1506.7293364500001</v>
      </c>
    </row>
    <row r="43" spans="2:4" ht="18">
      <c r="B43" s="9" t="s">
        <v>46</v>
      </c>
      <c r="C43" s="10">
        <v>7102.318346041684</v>
      </c>
      <c r="D43" s="87">
        <v>7409.6370648539205</v>
      </c>
    </row>
    <row r="44" spans="2:4" ht="18">
      <c r="B44" s="9" t="s">
        <v>47</v>
      </c>
      <c r="C44" s="10">
        <v>-184.79877579000001</v>
      </c>
      <c r="D44" s="87">
        <v>-6.5119820646941699E-13</v>
      </c>
    </row>
    <row r="45" spans="2:4" ht="18">
      <c r="B45" s="9" t="s">
        <v>48</v>
      </c>
      <c r="C45" s="10">
        <v>-62.944009969999996</v>
      </c>
      <c r="D45" s="87">
        <v>-46.673672570000001</v>
      </c>
    </row>
    <row r="46" spans="2:4" ht="18">
      <c r="B46" s="9" t="s">
        <v>49</v>
      </c>
      <c r="C46" s="10">
        <v>765.19065466483801</v>
      </c>
      <c r="D46" s="87">
        <v>488.36171325140299</v>
      </c>
    </row>
    <row r="47" spans="2:4" ht="18">
      <c r="B47" s="9" t="s">
        <v>50</v>
      </c>
      <c r="C47" s="10">
        <v>-5.6843418860808004E-17</v>
      </c>
      <c r="D47" s="87">
        <v>0.22086918999999999</v>
      </c>
    </row>
    <row r="48" spans="2:4" ht="18">
      <c r="B48" s="9" t="s">
        <v>51</v>
      </c>
      <c r="C48" s="10">
        <v>805.27294424897718</v>
      </c>
      <c r="D48" s="87">
        <v>-1003.6462512137898</v>
      </c>
    </row>
    <row r="49" spans="2:4" ht="18">
      <c r="B49" s="12" t="s">
        <v>52</v>
      </c>
      <c r="C49" s="13">
        <v>-1776.3101236910402</v>
      </c>
      <c r="D49" s="14">
        <v>-1070.78648492151</v>
      </c>
    </row>
    <row r="50" spans="2:4" ht="18">
      <c r="B50" s="15" t="s">
        <v>53</v>
      </c>
      <c r="C50" s="16">
        <v>8463.4136992478234</v>
      </c>
      <c r="D50" s="88">
        <v>7591.9979023716332</v>
      </c>
    </row>
    <row r="51" spans="2:4" ht="18">
      <c r="B51" s="15" t="s">
        <v>2</v>
      </c>
      <c r="C51" s="16">
        <v>1203.02290748616</v>
      </c>
      <c r="D51" s="88">
        <v>1120.8795262156202</v>
      </c>
    </row>
    <row r="52" spans="2:4" ht="18">
      <c r="B52" s="6" t="s">
        <v>54</v>
      </c>
      <c r="C52" s="7">
        <v>1122.20024541</v>
      </c>
      <c r="D52" s="8">
        <v>1611.1224716900001</v>
      </c>
    </row>
    <row r="53" spans="2:4" ht="18">
      <c r="B53" s="6" t="s">
        <v>55</v>
      </c>
      <c r="C53" s="7">
        <v>39968.219091800602</v>
      </c>
      <c r="D53" s="8">
        <v>39339.015792501501</v>
      </c>
    </row>
    <row r="54" spans="2:4" ht="18">
      <c r="B54" s="9" t="s">
        <v>56</v>
      </c>
      <c r="C54" s="10">
        <v>7638.5639663163583</v>
      </c>
      <c r="D54" s="87">
        <v>8980.5964660604077</v>
      </c>
    </row>
    <row r="55" spans="2:4" ht="18">
      <c r="B55" s="9" t="s">
        <v>57</v>
      </c>
      <c r="C55" s="10">
        <v>19089.500667535398</v>
      </c>
      <c r="D55" s="87">
        <v>16297.438693361501</v>
      </c>
    </row>
    <row r="56" spans="2:4" ht="18">
      <c r="B56" s="9" t="s">
        <v>58</v>
      </c>
      <c r="C56" s="10">
        <v>11986.1197988883</v>
      </c>
      <c r="D56" s="87">
        <v>12798.483644812999</v>
      </c>
    </row>
    <row r="57" spans="2:4" ht="18">
      <c r="B57" s="9" t="s">
        <v>59</v>
      </c>
      <c r="C57" s="10">
        <v>1254.034659060512</v>
      </c>
      <c r="D57" s="87">
        <v>1262.4969882665728</v>
      </c>
    </row>
    <row r="58" spans="2:4" ht="36">
      <c r="B58" s="6" t="s">
        <v>60</v>
      </c>
      <c r="C58" s="7">
        <v>2957.2617891227596</v>
      </c>
      <c r="D58" s="8">
        <v>2882.4465504545997</v>
      </c>
    </row>
    <row r="59" spans="2:4" ht="18">
      <c r="B59" s="6" t="s">
        <v>61</v>
      </c>
      <c r="C59" s="7">
        <v>653.71092467425797</v>
      </c>
      <c r="D59" s="8">
        <v>640.57603398541301</v>
      </c>
    </row>
    <row r="60" spans="2:4" ht="18">
      <c r="B60" s="6" t="s">
        <v>62</v>
      </c>
      <c r="C60" s="7">
        <v>82.443143596027909</v>
      </c>
      <c r="D60" s="8">
        <v>138.778825073826</v>
      </c>
    </row>
    <row r="61" spans="2:4" ht="18">
      <c r="B61" s="6" t="s">
        <v>63</v>
      </c>
      <c r="C61" s="7">
        <v>537.81304606172398</v>
      </c>
      <c r="D61" s="8">
        <v>261.46801885695299</v>
      </c>
    </row>
    <row r="62" spans="2:4" ht="18">
      <c r="B62" s="6" t="s">
        <v>64</v>
      </c>
      <c r="C62" s="7">
        <v>8441.813850141436</v>
      </c>
      <c r="D62" s="8">
        <v>8000.1019505888235</v>
      </c>
    </row>
    <row r="63" spans="2:4" ht="18">
      <c r="B63" s="9" t="s">
        <v>65</v>
      </c>
      <c r="C63" s="10">
        <v>862.78946959000109</v>
      </c>
      <c r="D63" s="87">
        <v>859.79739193000103</v>
      </c>
    </row>
    <row r="64" spans="2:4" ht="18">
      <c r="B64" s="9" t="s">
        <v>66</v>
      </c>
      <c r="C64" s="10">
        <v>1106.52673684562</v>
      </c>
      <c r="D64" s="87">
        <v>215.10064003884699</v>
      </c>
    </row>
    <row r="65" spans="2:4" ht="18">
      <c r="B65" s="9" t="s">
        <v>67</v>
      </c>
      <c r="C65" s="10">
        <v>2368.52690126984</v>
      </c>
      <c r="D65" s="87">
        <v>2213.8622059998802</v>
      </c>
    </row>
    <row r="66" spans="2:4" ht="18">
      <c r="B66" s="9" t="s">
        <v>68</v>
      </c>
      <c r="C66" s="10">
        <v>914.99186047558101</v>
      </c>
      <c r="D66" s="87">
        <v>1085.72195519412</v>
      </c>
    </row>
    <row r="67" spans="2:4" ht="18">
      <c r="B67" s="9" t="s">
        <v>69</v>
      </c>
      <c r="C67" s="10">
        <v>1252.8252796906099</v>
      </c>
      <c r="D67" s="87">
        <v>1463.4071163329199</v>
      </c>
    </row>
    <row r="68" spans="2:4" ht="18">
      <c r="B68" s="9" t="s">
        <v>41</v>
      </c>
      <c r="C68" s="10"/>
      <c r="D68" s="87"/>
    </row>
    <row r="69" spans="2:4" ht="18">
      <c r="B69" s="11" t="s">
        <v>70</v>
      </c>
      <c r="C69" s="10">
        <v>65.195097153723594</v>
      </c>
      <c r="D69" s="87">
        <v>131.42837188422399</v>
      </c>
    </row>
    <row r="70" spans="2:4" ht="18">
      <c r="B70" s="11" t="s">
        <v>71</v>
      </c>
      <c r="C70" s="10">
        <v>341.03461934167001</v>
      </c>
      <c r="D70" s="87">
        <v>332.40222782641104</v>
      </c>
    </row>
    <row r="71" spans="2:4" ht="18">
      <c r="B71" s="9" t="s">
        <v>72</v>
      </c>
      <c r="C71" s="10">
        <v>1529.9238857743901</v>
      </c>
      <c r="D71" s="87">
        <v>1698.3820413824201</v>
      </c>
    </row>
    <row r="72" spans="2:4" ht="18">
      <c r="B72" s="6" t="s">
        <v>73</v>
      </c>
      <c r="C72" s="7">
        <v>300.56004377081405</v>
      </c>
      <c r="D72" s="8">
        <v>393.944433635785</v>
      </c>
    </row>
    <row r="73" spans="2:4" ht="36">
      <c r="B73" s="6" t="s">
        <v>74</v>
      </c>
      <c r="C73" s="7">
        <v>123.829493625745</v>
      </c>
      <c r="D73" s="8">
        <v>620.38276111125697</v>
      </c>
    </row>
    <row r="74" spans="2:4" ht="18">
      <c r="B74" s="6" t="s">
        <v>42</v>
      </c>
      <c r="C74" s="7">
        <v>63854.288234929409</v>
      </c>
      <c r="D74" s="8">
        <v>62600.51426648628</v>
      </c>
    </row>
    <row r="75" spans="2:4"/>
    <row r="76" spans="2:4" ht="18">
      <c r="B76" s="201" t="s">
        <v>217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G72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0.5703125" customWidth="1"/>
    <col min="2" max="2" width="88.7109375" customWidth="1"/>
    <col min="3" max="4" width="20.85546875" customWidth="1"/>
    <col min="5" max="5" width="24.28515625" customWidth="1"/>
    <col min="6" max="7" width="10.85546875" customWidth="1"/>
    <col min="8" max="16384" width="10.85546875" hidden="1"/>
  </cols>
  <sheetData>
    <row r="1" spans="2:6"/>
    <row r="2" spans="2:6" ht="50.1" customHeight="1">
      <c r="B2" s="118" t="str">
        <f>+CONCATENATE("Consolidated Profit &amp; Loss - "&amp;Index!$B$5)</f>
        <v>Consolidated Profit &amp; Loss - 09M 2022</v>
      </c>
      <c r="C2" s="119"/>
      <c r="D2" s="119"/>
      <c r="E2" s="119"/>
      <c r="F2" s="121"/>
    </row>
    <row r="3" spans="2:6" ht="60.95" customHeight="1"/>
    <row r="4" spans="2:6" ht="51" customHeight="1">
      <c r="B4" s="4"/>
      <c r="C4" s="25" t="s">
        <v>238</v>
      </c>
      <c r="D4" s="25" t="s">
        <v>237</v>
      </c>
    </row>
    <row r="5" spans="2:6" ht="18">
      <c r="B5" s="17" t="s">
        <v>75</v>
      </c>
      <c r="C5" s="18"/>
      <c r="D5" s="19"/>
    </row>
    <row r="6" spans="2:6" ht="18">
      <c r="B6" s="20" t="s">
        <v>192</v>
      </c>
      <c r="C6" s="10"/>
      <c r="D6" s="87"/>
    </row>
    <row r="7" spans="2:6" ht="18">
      <c r="B7" s="21" t="s">
        <v>81</v>
      </c>
      <c r="C7" s="10">
        <v>13717.3757428442</v>
      </c>
      <c r="D7" s="87">
        <v>15598.231251981801</v>
      </c>
    </row>
    <row r="8" spans="2:6" ht="18">
      <c r="B8" s="21" t="s">
        <v>82</v>
      </c>
      <c r="C8" s="10">
        <v>2914.5851110430299</v>
      </c>
      <c r="D8" s="87">
        <v>3046.2321577620901</v>
      </c>
    </row>
    <row r="9" spans="2:6" ht="18">
      <c r="B9" s="21" t="s">
        <v>83</v>
      </c>
      <c r="C9" s="10">
        <v>-3407.7909516693699</v>
      </c>
      <c r="D9" s="87">
        <v>-3735.8712133557201</v>
      </c>
    </row>
    <row r="10" spans="2:6" ht="18">
      <c r="B10" s="21" t="s">
        <v>84</v>
      </c>
      <c r="C10" s="10"/>
      <c r="D10" s="87"/>
    </row>
    <row r="11" spans="2:6" ht="18">
      <c r="B11" s="22" t="s">
        <v>85</v>
      </c>
      <c r="C11" s="10">
        <v>-774.29315298044776</v>
      </c>
      <c r="D11" s="87">
        <v>-854.45888793709423</v>
      </c>
    </row>
    <row r="12" spans="2:6" ht="18">
      <c r="B12" s="22" t="s">
        <v>86</v>
      </c>
      <c r="C12" s="10">
        <v>-100.08105920262</v>
      </c>
      <c r="D12" s="87">
        <v>-86.183090508449496</v>
      </c>
    </row>
    <row r="13" spans="2:6" ht="18">
      <c r="B13" s="22" t="s">
        <v>87</v>
      </c>
      <c r="C13" s="10">
        <v>371.70752050816503</v>
      </c>
      <c r="D13" s="87">
        <v>151.32448565145799</v>
      </c>
    </row>
    <row r="14" spans="2:6" ht="18">
      <c r="B14" s="20" t="s">
        <v>88</v>
      </c>
      <c r="C14" s="10">
        <v>6.9284945744134001</v>
      </c>
      <c r="D14" s="87">
        <v>13.6010474107514</v>
      </c>
    </row>
    <row r="15" spans="2:6" ht="18">
      <c r="B15" s="20" t="s">
        <v>89</v>
      </c>
      <c r="C15" s="10"/>
      <c r="D15" s="87"/>
    </row>
    <row r="16" spans="2:6" ht="18">
      <c r="B16" s="21" t="s">
        <v>90</v>
      </c>
      <c r="C16" s="10">
        <v>1598.4761682498199</v>
      </c>
      <c r="D16" s="87">
        <v>1542.93328327532</v>
      </c>
    </row>
    <row r="17" spans="2:4" ht="18">
      <c r="B17" s="21" t="s">
        <v>91</v>
      </c>
      <c r="C17" s="10">
        <v>138.14850427613788</v>
      </c>
      <c r="D17" s="87">
        <v>91.558173586913711</v>
      </c>
    </row>
    <row r="18" spans="2:4" ht="36">
      <c r="B18" s="20" t="s">
        <v>246</v>
      </c>
      <c r="C18" s="10">
        <v>188.75633740922899</v>
      </c>
      <c r="D18" s="87">
        <v>11.8555421691978</v>
      </c>
    </row>
    <row r="19" spans="2:4" ht="18">
      <c r="B19" s="20" t="s">
        <v>92</v>
      </c>
      <c r="C19" s="10">
        <v>60.796204378224502</v>
      </c>
      <c r="D19" s="87">
        <v>45.941154734678797</v>
      </c>
    </row>
    <row r="20" spans="2:4" ht="18">
      <c r="B20" s="20" t="s">
        <v>93</v>
      </c>
      <c r="C20" s="10">
        <v>74.327527451125107</v>
      </c>
      <c r="D20" s="87">
        <v>60.146998238454898</v>
      </c>
    </row>
    <row r="21" spans="2:4" ht="18">
      <c r="B21" s="20" t="s">
        <v>94</v>
      </c>
      <c r="C21" s="10">
        <v>758.78556391823599</v>
      </c>
      <c r="D21" s="87">
        <v>1313.2869962070502</v>
      </c>
    </row>
    <row r="22" spans="2:4" ht="18">
      <c r="B22" s="20" t="s">
        <v>95</v>
      </c>
      <c r="C22" s="10">
        <v>9.7557906317457697</v>
      </c>
      <c r="D22" s="87">
        <v>11.482041819646399</v>
      </c>
    </row>
    <row r="23" spans="2:4" ht="18">
      <c r="B23" s="23" t="s">
        <v>78</v>
      </c>
      <c r="C23" s="7">
        <v>15557.4778014319</v>
      </c>
      <c r="D23" s="8">
        <v>17210.0799410361</v>
      </c>
    </row>
    <row r="24" spans="2:4" ht="18">
      <c r="B24" s="15" t="s">
        <v>76</v>
      </c>
      <c r="C24" s="16"/>
      <c r="D24" s="88"/>
    </row>
    <row r="25" spans="2:4" ht="18">
      <c r="B25" s="20" t="s">
        <v>96</v>
      </c>
      <c r="C25" s="10"/>
      <c r="D25" s="87"/>
    </row>
    <row r="26" spans="2:4" ht="18">
      <c r="B26" s="21" t="s">
        <v>97</v>
      </c>
      <c r="C26" s="10"/>
      <c r="D26" s="87"/>
    </row>
    <row r="27" spans="2:4" ht="18">
      <c r="B27" s="22" t="s">
        <v>98</v>
      </c>
      <c r="C27" s="10">
        <v>-8768.7547741998806</v>
      </c>
      <c r="D27" s="87">
        <v>-9537.8511204512397</v>
      </c>
    </row>
    <row r="28" spans="2:4" ht="18">
      <c r="B28" s="22" t="s">
        <v>99</v>
      </c>
      <c r="C28" s="10">
        <v>-1815.8707614278201</v>
      </c>
      <c r="D28" s="87">
        <v>-2029.3937173721899</v>
      </c>
    </row>
    <row r="29" spans="2:4" ht="18">
      <c r="B29" s="22" t="s">
        <v>100</v>
      </c>
      <c r="C29" s="10">
        <v>1525.83334243898</v>
      </c>
      <c r="D29" s="87">
        <v>2079.2516548635399</v>
      </c>
    </row>
    <row r="30" spans="2:4" ht="18">
      <c r="B30" s="21" t="s">
        <v>101</v>
      </c>
      <c r="C30" s="10">
        <v>-568.04412687288402</v>
      </c>
      <c r="D30" s="87">
        <v>-587.155707786221</v>
      </c>
    </row>
    <row r="31" spans="2:4" ht="18">
      <c r="B31" s="20" t="s">
        <v>102</v>
      </c>
      <c r="C31" s="10">
        <v>336.41752401824402</v>
      </c>
      <c r="D31" s="87">
        <v>655.32971808043203</v>
      </c>
    </row>
    <row r="32" spans="2:4" ht="18">
      <c r="B32" s="20" t="s">
        <v>103</v>
      </c>
      <c r="C32" s="10">
        <v>-36.489010270891605</v>
      </c>
      <c r="D32" s="87">
        <v>-67.082898903013003</v>
      </c>
    </row>
    <row r="33" spans="2:4" ht="18">
      <c r="B33" s="20" t="s">
        <v>104</v>
      </c>
      <c r="C33" s="10"/>
      <c r="D33" s="87"/>
    </row>
    <row r="34" spans="2:4" ht="18">
      <c r="B34" s="21" t="s">
        <v>105</v>
      </c>
      <c r="C34" s="10">
        <v>-3437.6950994391896</v>
      </c>
      <c r="D34" s="87">
        <v>-3761.4559761025198</v>
      </c>
    </row>
    <row r="35" spans="2:4" ht="18">
      <c r="B35" s="21" t="s">
        <v>106</v>
      </c>
      <c r="C35" s="10">
        <v>-544.40003431347111</v>
      </c>
      <c r="D35" s="87">
        <v>-612.879556331294</v>
      </c>
    </row>
    <row r="36" spans="2:4" ht="18">
      <c r="B36" s="21" t="s">
        <v>107</v>
      </c>
      <c r="C36" s="10">
        <v>531.53179094216</v>
      </c>
      <c r="D36" s="87">
        <v>597.31427143387407</v>
      </c>
    </row>
    <row r="37" spans="2:4" ht="18">
      <c r="B37" s="20" t="s">
        <v>108</v>
      </c>
      <c r="C37" s="10">
        <v>-2.4381274656169096</v>
      </c>
      <c r="D37" s="87">
        <v>-1.1593484403559</v>
      </c>
    </row>
    <row r="38" spans="2:4" ht="18">
      <c r="B38" s="20" t="s">
        <v>193</v>
      </c>
      <c r="C38" s="10"/>
      <c r="D38" s="87"/>
    </row>
    <row r="39" spans="2:4" ht="18">
      <c r="B39" s="21" t="s">
        <v>90</v>
      </c>
      <c r="C39" s="10">
        <v>-664.68974021034307</v>
      </c>
      <c r="D39" s="87">
        <v>-1038.7171102729101</v>
      </c>
    </row>
    <row r="40" spans="2:4" ht="18">
      <c r="B40" s="21" t="s">
        <v>109</v>
      </c>
      <c r="C40" s="10">
        <v>-41.161391951828399</v>
      </c>
      <c r="D40" s="87">
        <v>-18.684402376991301</v>
      </c>
    </row>
    <row r="41" spans="2:4" ht="36">
      <c r="B41" s="20" t="s">
        <v>247</v>
      </c>
      <c r="C41" s="10">
        <v>-37.3031099061511</v>
      </c>
      <c r="D41" s="87">
        <v>-301.332222504306</v>
      </c>
    </row>
    <row r="42" spans="2:4" ht="18">
      <c r="B42" s="20" t="s">
        <v>110</v>
      </c>
      <c r="C42" s="10">
        <v>-195.487003694322</v>
      </c>
      <c r="D42" s="87">
        <v>-100.99168031949999</v>
      </c>
    </row>
    <row r="43" spans="2:4" ht="18">
      <c r="B43" s="20" t="s">
        <v>111</v>
      </c>
      <c r="C43" s="10">
        <v>-106.41556960980799</v>
      </c>
      <c r="D43" s="87">
        <v>-123.027851457485</v>
      </c>
    </row>
    <row r="44" spans="2:4" ht="18">
      <c r="B44" s="20" t="s">
        <v>112</v>
      </c>
      <c r="C44" s="10">
        <v>-739.25140328192197</v>
      </c>
      <c r="D44" s="87">
        <v>-1244.5742434455101</v>
      </c>
    </row>
    <row r="45" spans="2:4" ht="18">
      <c r="B45" s="20" t="s">
        <v>113</v>
      </c>
      <c r="C45" s="10">
        <v>-24.8123054261651</v>
      </c>
      <c r="D45" s="87">
        <v>-13.9069220494956</v>
      </c>
    </row>
    <row r="46" spans="2:4" ht="18">
      <c r="B46" s="23" t="s">
        <v>79</v>
      </c>
      <c r="C46" s="7">
        <v>-14589.0298006709</v>
      </c>
      <c r="D46" s="8">
        <v>-16106.3171134352</v>
      </c>
    </row>
    <row r="47" spans="2:4" ht="18">
      <c r="B47" s="23" t="s">
        <v>80</v>
      </c>
      <c r="C47" s="7">
        <v>968.448000761</v>
      </c>
      <c r="D47" s="8">
        <v>1103.7628276009</v>
      </c>
    </row>
    <row r="48" spans="2:4" ht="20.100000000000001" customHeight="1">
      <c r="B48" s="36" t="s">
        <v>77</v>
      </c>
      <c r="C48" s="1"/>
      <c r="D48" s="25"/>
    </row>
    <row r="49" spans="2:4" ht="18">
      <c r="B49" s="20" t="s">
        <v>114</v>
      </c>
      <c r="C49" s="10">
        <v>238.34705805694</v>
      </c>
      <c r="D49" s="87">
        <v>396.38211066237301</v>
      </c>
    </row>
    <row r="50" spans="2:4" ht="18">
      <c r="B50" s="20" t="s">
        <v>115</v>
      </c>
      <c r="C50" s="10">
        <v>-294.09131296345703</v>
      </c>
      <c r="D50" s="87">
        <v>-436.62443218062498</v>
      </c>
    </row>
    <row r="51" spans="2:4" ht="18">
      <c r="B51" s="20" t="s">
        <v>130</v>
      </c>
      <c r="C51" s="10"/>
      <c r="D51" s="87"/>
    </row>
    <row r="52" spans="2:4" ht="18">
      <c r="B52" s="21" t="s">
        <v>129</v>
      </c>
      <c r="C52" s="10">
        <v>68.869185976034998</v>
      </c>
      <c r="D52" s="87">
        <v>54.002161428533903</v>
      </c>
    </row>
    <row r="53" spans="2:4" ht="18">
      <c r="B53" s="21" t="s">
        <v>126</v>
      </c>
      <c r="C53" s="10">
        <v>-64.534664767919963</v>
      </c>
      <c r="D53" s="87">
        <v>-82.702175299822997</v>
      </c>
    </row>
    <row r="54" spans="2:4" ht="18">
      <c r="B54" s="20" t="s">
        <v>116</v>
      </c>
      <c r="C54" s="10"/>
      <c r="D54" s="87"/>
    </row>
    <row r="55" spans="2:4" ht="18">
      <c r="B55" s="21" t="s">
        <v>117</v>
      </c>
      <c r="C55" s="10">
        <v>3.5582198727883001</v>
      </c>
      <c r="D55" s="87">
        <v>14.933562216034899</v>
      </c>
    </row>
    <row r="56" spans="2:4" ht="18">
      <c r="B56" s="21" t="s">
        <v>118</v>
      </c>
      <c r="C56" s="10">
        <v>-7.9187950447098698</v>
      </c>
      <c r="D56" s="87">
        <v>-0.98043202213114999</v>
      </c>
    </row>
    <row r="57" spans="2:4" ht="18">
      <c r="B57" s="20" t="s">
        <v>119</v>
      </c>
      <c r="C57" s="10">
        <v>4.3280000000000003</v>
      </c>
      <c r="D57" s="87">
        <v>1.179</v>
      </c>
    </row>
    <row r="58" spans="2:4" ht="18">
      <c r="B58" s="20" t="s">
        <v>124</v>
      </c>
      <c r="C58" s="10">
        <v>-4.2052357000000002</v>
      </c>
      <c r="D58" s="87">
        <v>-3.7265055699999996</v>
      </c>
    </row>
    <row r="59" spans="2:4" ht="36">
      <c r="B59" s="20" t="s">
        <v>125</v>
      </c>
      <c r="C59" s="10">
        <v>0</v>
      </c>
      <c r="D59" s="87">
        <v>21.786996259999999</v>
      </c>
    </row>
    <row r="60" spans="2:4" ht="18">
      <c r="B60" s="23" t="s">
        <v>120</v>
      </c>
      <c r="C60" s="7">
        <v>-55.647544570323205</v>
      </c>
      <c r="D60" s="8">
        <v>-35.749714505638096</v>
      </c>
    </row>
    <row r="61" spans="2:4" ht="18">
      <c r="B61" s="23" t="s">
        <v>121</v>
      </c>
      <c r="C61" s="7">
        <v>-9.0830690685204303</v>
      </c>
      <c r="D61" s="8">
        <v>-52.149931354627</v>
      </c>
    </row>
    <row r="62" spans="2:4" ht="18">
      <c r="B62" s="6" t="s">
        <v>248</v>
      </c>
      <c r="C62" s="7">
        <v>903.71738712214096</v>
      </c>
      <c r="D62" s="8">
        <v>1015.86318174067</v>
      </c>
    </row>
    <row r="63" spans="2:4" ht="18">
      <c r="B63" s="6" t="s">
        <v>249</v>
      </c>
      <c r="C63" s="7">
        <v>-202.74020625382602</v>
      </c>
      <c r="D63" s="8">
        <v>-219.88217788012301</v>
      </c>
    </row>
    <row r="64" spans="2:4" ht="18">
      <c r="B64" s="6" t="s">
        <v>250</v>
      </c>
      <c r="C64" s="7">
        <v>700.97718086831401</v>
      </c>
      <c r="D64" s="8">
        <v>795.98100386054898</v>
      </c>
    </row>
    <row r="65" spans="2:4" ht="18">
      <c r="B65" s="6" t="s">
        <v>122</v>
      </c>
      <c r="C65" s="7">
        <v>0</v>
      </c>
      <c r="D65" s="8">
        <v>0</v>
      </c>
    </row>
    <row r="66" spans="2:4" ht="18">
      <c r="B66" s="6" t="s">
        <v>123</v>
      </c>
      <c r="C66" s="7">
        <v>700.97718086831401</v>
      </c>
      <c r="D66" s="8">
        <v>795.98100386054898</v>
      </c>
    </row>
    <row r="67" spans="2:4" ht="18">
      <c r="B67" s="20" t="s">
        <v>127</v>
      </c>
      <c r="C67" s="10">
        <v>176.57777920524902</v>
      </c>
      <c r="D67" s="87">
        <v>307.62123336509302</v>
      </c>
    </row>
    <row r="68" spans="2:4" ht="18">
      <c r="B68" s="24" t="s">
        <v>128</v>
      </c>
      <c r="C68" s="13">
        <v>524.39964824951994</v>
      </c>
      <c r="D68" s="14">
        <v>488.35971325066299</v>
      </c>
    </row>
    <row r="69" spans="2:4"/>
    <row r="70" spans="2:4" ht="18">
      <c r="B70" s="201" t="s">
        <v>217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1E05"/>
    <pageSetUpPr fitToPage="1"/>
  </sheetPr>
  <dimension ref="A1:AA42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4" width="14.7109375" style="2" customWidth="1"/>
    <col min="25" max="25" width="9.5703125" style="2" hidden="1" customWidth="1"/>
    <col min="26" max="26" width="10.85546875" style="2" hidden="1" customWidth="1"/>
    <col min="27" max="27" width="9.5703125" style="2" hidden="1" customWidth="1"/>
    <col min="28" max="16384" width="10.85546875" style="2" hidden="1"/>
  </cols>
  <sheetData>
    <row r="1" spans="2:23"/>
    <row r="2" spans="2:23" s="3" customFormat="1" ht="50.1" customHeight="1">
      <c r="B2" s="118" t="str">
        <f>+CONCATENATE("Consolidated Profit &amp; Loss by Business Unit - "&amp;Index!$B$5)</f>
        <v>Consolidated Profit &amp; Loss by Business Unit - 09M 2022</v>
      </c>
      <c r="C2" s="119"/>
      <c r="D2" s="119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2:23" ht="68.45" customHeight="1">
      <c r="B3" s="40"/>
    </row>
    <row r="4" spans="2:23" ht="27.95" customHeight="1">
      <c r="B4" s="40"/>
      <c r="C4" s="218" t="s">
        <v>0</v>
      </c>
      <c r="D4" s="219"/>
      <c r="E4" s="218" t="s">
        <v>8</v>
      </c>
      <c r="F4" s="219"/>
      <c r="G4" s="218" t="s">
        <v>7</v>
      </c>
      <c r="H4" s="219"/>
      <c r="I4" s="218" t="s">
        <v>146</v>
      </c>
      <c r="J4" s="219"/>
      <c r="K4" s="218" t="s">
        <v>10</v>
      </c>
      <c r="L4" s="219"/>
      <c r="M4" s="218" t="s">
        <v>9</v>
      </c>
      <c r="N4" s="219"/>
      <c r="O4" s="218" t="s">
        <v>195</v>
      </c>
      <c r="P4" s="219"/>
      <c r="Q4" s="218" t="s">
        <v>1</v>
      </c>
      <c r="R4" s="219"/>
      <c r="S4" s="218" t="s">
        <v>169</v>
      </c>
      <c r="T4" s="219"/>
      <c r="U4" s="218" t="s">
        <v>170</v>
      </c>
      <c r="V4" s="219"/>
    </row>
    <row r="5" spans="2:23" s="85" customFormat="1" ht="36" customHeight="1">
      <c r="B5" s="41"/>
      <c r="C5" s="63" t="s">
        <v>238</v>
      </c>
      <c r="D5" s="63" t="s">
        <v>237</v>
      </c>
      <c r="E5" s="63" t="s">
        <v>238</v>
      </c>
      <c r="F5" s="63" t="s">
        <v>237</v>
      </c>
      <c r="G5" s="63" t="s">
        <v>238</v>
      </c>
      <c r="H5" s="63" t="s">
        <v>237</v>
      </c>
      <c r="I5" s="63" t="s">
        <v>238</v>
      </c>
      <c r="J5" s="63" t="s">
        <v>237</v>
      </c>
      <c r="K5" s="63" t="s">
        <v>238</v>
      </c>
      <c r="L5" s="63" t="s">
        <v>237</v>
      </c>
      <c r="M5" s="63" t="s">
        <v>238</v>
      </c>
      <c r="N5" s="63" t="s">
        <v>237</v>
      </c>
      <c r="O5" s="63" t="s">
        <v>238</v>
      </c>
      <c r="P5" s="63" t="s">
        <v>237</v>
      </c>
      <c r="Q5" s="63" t="s">
        <v>238</v>
      </c>
      <c r="R5" s="63" t="s">
        <v>237</v>
      </c>
      <c r="S5" s="63" t="s">
        <v>238</v>
      </c>
      <c r="T5" s="63" t="s">
        <v>237</v>
      </c>
      <c r="U5" s="63" t="s">
        <v>238</v>
      </c>
      <c r="V5" s="63" t="s">
        <v>237</v>
      </c>
    </row>
    <row r="6" spans="2:23" ht="18" customHeight="1">
      <c r="B6" s="42" t="s">
        <v>171</v>
      </c>
      <c r="C6" s="43">
        <v>4314.2648858500006</v>
      </c>
      <c r="D6" s="43">
        <v>4463.7721789300003</v>
      </c>
      <c r="E6" s="43">
        <v>1670.6694350546902</v>
      </c>
      <c r="F6" s="43">
        <v>2596.1202008147502</v>
      </c>
      <c r="G6" s="43">
        <v>1541.8721136648599</v>
      </c>
      <c r="H6" s="43">
        <v>1982.6764598284699</v>
      </c>
      <c r="I6" s="43">
        <v>789.45934618928698</v>
      </c>
      <c r="J6" s="43">
        <v>813.37595483928601</v>
      </c>
      <c r="K6" s="43">
        <v>984.73974382495908</v>
      </c>
      <c r="L6" s="43">
        <v>1267.7324215231602</v>
      </c>
      <c r="M6" s="43">
        <v>1439.2061851916799</v>
      </c>
      <c r="N6" s="43">
        <v>1277.3524520022202</v>
      </c>
      <c r="O6" s="43">
        <v>4350.6964744940697</v>
      </c>
      <c r="P6" s="43">
        <v>5126.7162261506901</v>
      </c>
      <c r="Q6" s="43">
        <v>402.84711203999996</v>
      </c>
      <c r="R6" s="43">
        <v>162.78417621</v>
      </c>
      <c r="S6" s="43">
        <v>-2203.0317929200482</v>
      </c>
      <c r="T6" s="43">
        <v>-2700.8356662499755</v>
      </c>
      <c r="U6" s="43">
        <v>13290.723503389499</v>
      </c>
      <c r="V6" s="43">
        <v>14989.694404048601</v>
      </c>
    </row>
    <row r="7" spans="2:23" ht="18" customHeight="1">
      <c r="B7" s="44" t="s">
        <v>172</v>
      </c>
      <c r="C7" s="45">
        <v>3413.3984622999997</v>
      </c>
      <c r="D7" s="45">
        <v>3475.1348293599999</v>
      </c>
      <c r="E7" s="45">
        <v>993.941607538639</v>
      </c>
      <c r="F7" s="45">
        <v>1456.5147915516</v>
      </c>
      <c r="G7" s="45">
        <v>1112.32390945369</v>
      </c>
      <c r="H7" s="45">
        <v>1276.4830353838302</v>
      </c>
      <c r="I7" s="45">
        <v>575.97251332601002</v>
      </c>
      <c r="J7" s="45">
        <v>548.54151083754402</v>
      </c>
      <c r="K7" s="45">
        <v>466.17373357139496</v>
      </c>
      <c r="L7" s="45">
        <v>566.45142119226898</v>
      </c>
      <c r="M7" s="45">
        <v>612.13641556825701</v>
      </c>
      <c r="N7" s="45">
        <v>772.64525074112601</v>
      </c>
      <c r="O7" s="45">
        <v>2161.0862318488898</v>
      </c>
      <c r="P7" s="45">
        <v>2491.6573115340498</v>
      </c>
      <c r="Q7" s="45">
        <v>301.77037958</v>
      </c>
      <c r="R7" s="45">
        <v>201.73053604</v>
      </c>
      <c r="S7" s="45">
        <v>9.8339114629197866E-12</v>
      </c>
      <c r="T7" s="45">
        <v>-1.955777406692505E-11</v>
      </c>
      <c r="U7" s="45">
        <v>9636.8032531868903</v>
      </c>
      <c r="V7" s="45">
        <v>10789.1586866404</v>
      </c>
    </row>
    <row r="8" spans="2:23" ht="21.75" customHeight="1">
      <c r="B8" s="44" t="s">
        <v>173</v>
      </c>
      <c r="C8" s="45">
        <v>-2455.1426733281501</v>
      </c>
      <c r="D8" s="45">
        <v>-2598.8621939500003</v>
      </c>
      <c r="E8" s="45">
        <v>-514.85265041922003</v>
      </c>
      <c r="F8" s="45">
        <v>-805.43507824948085</v>
      </c>
      <c r="G8" s="45">
        <v>-743.94717887076899</v>
      </c>
      <c r="H8" s="45">
        <v>-977.5820476112691</v>
      </c>
      <c r="I8" s="45">
        <v>-423.86555393451607</v>
      </c>
      <c r="J8" s="45">
        <v>-450.00319428730427</v>
      </c>
      <c r="K8" s="45">
        <v>-281.09459310660503</v>
      </c>
      <c r="L8" s="45">
        <v>-393.51690308771578</v>
      </c>
      <c r="M8" s="45">
        <v>-455.12223133820169</v>
      </c>
      <c r="N8" s="45">
        <v>-572.45763019611172</v>
      </c>
      <c r="O8" s="45">
        <v>-1502.3971923945701</v>
      </c>
      <c r="P8" s="45">
        <v>-1772.4809647177799</v>
      </c>
      <c r="Q8" s="45">
        <v>-161.64012237999998</v>
      </c>
      <c r="R8" s="45">
        <v>-111.53910522</v>
      </c>
      <c r="S8" s="45">
        <v>1.5874341100962965</v>
      </c>
      <c r="T8" s="45">
        <v>1.7223786248839528</v>
      </c>
      <c r="U8" s="45">
        <v>-6536.4747616619352</v>
      </c>
      <c r="V8" s="45">
        <v>-7680.1547386947777</v>
      </c>
    </row>
    <row r="9" spans="2:23" ht="18" customHeight="1">
      <c r="B9" s="44" t="s">
        <v>174</v>
      </c>
      <c r="C9" s="45">
        <v>-733.48119597593598</v>
      </c>
      <c r="D9" s="45">
        <v>-751.43088118000003</v>
      </c>
      <c r="E9" s="45">
        <v>-353.402032588336</v>
      </c>
      <c r="F9" s="45">
        <v>-498.61417163612197</v>
      </c>
      <c r="G9" s="45">
        <v>-350.52205979412901</v>
      </c>
      <c r="H9" s="45">
        <v>-388.13044605988898</v>
      </c>
      <c r="I9" s="45">
        <v>-170.36662914577101</v>
      </c>
      <c r="J9" s="45">
        <v>-161.65582768091099</v>
      </c>
      <c r="K9" s="45">
        <v>-164.711794580288</v>
      </c>
      <c r="L9" s="45">
        <v>-190.436135759709</v>
      </c>
      <c r="M9" s="45">
        <v>-137.772935384466</v>
      </c>
      <c r="N9" s="45">
        <v>-186.059301924886</v>
      </c>
      <c r="O9" s="45">
        <v>-619.01305792992798</v>
      </c>
      <c r="P9" s="45">
        <v>-647.66605575185702</v>
      </c>
      <c r="Q9" s="45">
        <v>-137.15307644000001</v>
      </c>
      <c r="R9" s="45">
        <v>-80.656562560000012</v>
      </c>
      <c r="S9" s="45">
        <v>6.9537426177938073</v>
      </c>
      <c r="T9" s="45">
        <v>5.9993950320528819</v>
      </c>
      <c r="U9" s="45">
        <v>-2659.46903922106</v>
      </c>
      <c r="V9" s="45">
        <v>-2898.6499875213212</v>
      </c>
    </row>
    <row r="10" spans="2:23" ht="18" customHeight="1">
      <c r="B10" s="44" t="s">
        <v>175</v>
      </c>
      <c r="C10" s="45">
        <v>-93.537402839999999</v>
      </c>
      <c r="D10" s="45">
        <v>-24.885689720000002</v>
      </c>
      <c r="E10" s="45">
        <v>0.12153915585851902</v>
      </c>
      <c r="F10" s="45">
        <v>0.193702197242828</v>
      </c>
      <c r="G10" s="45">
        <v>7.0144980660299998</v>
      </c>
      <c r="H10" s="45">
        <v>12.66966430848</v>
      </c>
      <c r="I10" s="45">
        <v>-2.7040064468644895</v>
      </c>
      <c r="J10" s="45">
        <v>-0.54167466296985001</v>
      </c>
      <c r="K10" s="45">
        <v>4.1831783842892003</v>
      </c>
      <c r="L10" s="45">
        <v>-6.1970264035121279</v>
      </c>
      <c r="M10" s="45">
        <v>-1.5456386815548395</v>
      </c>
      <c r="N10" s="45">
        <v>-7.4617724359183901</v>
      </c>
      <c r="O10" s="45">
        <v>-6.42195447802664</v>
      </c>
      <c r="P10" s="45">
        <v>-8.9551073327159294</v>
      </c>
      <c r="Q10" s="45">
        <v>-12.860818810000001</v>
      </c>
      <c r="R10" s="45">
        <v>-5.6740000000000004</v>
      </c>
      <c r="S10" s="45">
        <v>3.5167844273141569E-2</v>
      </c>
      <c r="T10" s="45">
        <v>-1.975048782984737</v>
      </c>
      <c r="U10" s="45">
        <v>-105.71543780599511</v>
      </c>
      <c r="V10" s="45">
        <v>-42.826952832378211</v>
      </c>
    </row>
    <row r="11" spans="2:23" s="86" customFormat="1" ht="18" customHeight="1">
      <c r="B11" s="46" t="s">
        <v>176</v>
      </c>
      <c r="C11" s="47">
        <v>131.23719015591362</v>
      </c>
      <c r="D11" s="47">
        <v>99.956064509999536</v>
      </c>
      <c r="E11" s="47">
        <v>125.80846368694149</v>
      </c>
      <c r="F11" s="47">
        <v>152.65924386323996</v>
      </c>
      <c r="G11" s="47">
        <v>24.869168854822021</v>
      </c>
      <c r="H11" s="47">
        <v>-76.559793978847935</v>
      </c>
      <c r="I11" s="47">
        <v>-20.96367620114156</v>
      </c>
      <c r="J11" s="47">
        <v>-63.659185793641079</v>
      </c>
      <c r="K11" s="47">
        <v>24.550524268791129</v>
      </c>
      <c r="L11" s="47">
        <v>-23.698644058667924</v>
      </c>
      <c r="M11" s="47">
        <v>17.695610164034484</v>
      </c>
      <c r="N11" s="47">
        <v>6.666546184209893</v>
      </c>
      <c r="O11" s="47">
        <v>33.254027046365131</v>
      </c>
      <c r="P11" s="47">
        <v>62.555183731696928</v>
      </c>
      <c r="Q11" s="47">
        <v>-9.8836380499999912</v>
      </c>
      <c r="R11" s="47">
        <v>3.8608682599999957</v>
      </c>
      <c r="S11" s="47">
        <v>8.5763445721736069</v>
      </c>
      <c r="T11" s="47">
        <v>5.7467248739325401</v>
      </c>
      <c r="U11" s="47">
        <v>335.14401449789995</v>
      </c>
      <c r="V11" s="47">
        <v>167.52700759192237</v>
      </c>
    </row>
    <row r="12" spans="2:23" ht="18" customHeight="1">
      <c r="B12" s="44" t="s">
        <v>177</v>
      </c>
      <c r="C12" s="45">
        <v>134.51870058549071</v>
      </c>
      <c r="D12" s="45">
        <v>98.278253210174995</v>
      </c>
      <c r="E12" s="45">
        <v>31.322524010115398</v>
      </c>
      <c r="F12" s="45">
        <v>57.903786110490095</v>
      </c>
      <c r="G12" s="45">
        <v>79.108919591130928</v>
      </c>
      <c r="H12" s="45">
        <v>93.9271692912791</v>
      </c>
      <c r="I12" s="45">
        <v>44.240069030146799</v>
      </c>
      <c r="J12" s="45">
        <v>58.962032311683203</v>
      </c>
      <c r="K12" s="45">
        <v>52.371935098114484</v>
      </c>
      <c r="L12" s="45">
        <v>79.565195285367693</v>
      </c>
      <c r="M12" s="45">
        <v>26.5088680512313</v>
      </c>
      <c r="N12" s="45">
        <v>19.9382381140672</v>
      </c>
      <c r="O12" s="45">
        <v>82.39063027794694</v>
      </c>
      <c r="P12" s="45">
        <v>52.938180837850084</v>
      </c>
      <c r="Q12" s="45">
        <v>3.1303316800000003</v>
      </c>
      <c r="R12" s="45">
        <v>2.61</v>
      </c>
      <c r="S12" s="45">
        <v>-23.862839661078699</v>
      </c>
      <c r="T12" s="45">
        <v>-15.796274246297864</v>
      </c>
      <c r="U12" s="45">
        <v>429.72913866309784</v>
      </c>
      <c r="V12" s="45">
        <v>448.32658091461451</v>
      </c>
    </row>
    <row r="13" spans="2:23" ht="18" customHeight="1">
      <c r="B13" s="48" t="s">
        <v>178</v>
      </c>
      <c r="C13" s="49">
        <v>-40.132400240000003</v>
      </c>
      <c r="D13" s="49">
        <v>-48.331305860000008</v>
      </c>
      <c r="E13" s="49">
        <v>-1.51431348516E-2</v>
      </c>
      <c r="F13" s="49">
        <v>3.8779744830000004E-2</v>
      </c>
      <c r="G13" s="49">
        <v>-1.2839074101000001</v>
      </c>
      <c r="H13" s="49">
        <v>-0.13574301312000001</v>
      </c>
      <c r="I13" s="49">
        <v>-1.6602730814063917</v>
      </c>
      <c r="J13" s="49">
        <v>-0.22034076950032999</v>
      </c>
      <c r="K13" s="49">
        <v>-1.38176184947011</v>
      </c>
      <c r="L13" s="49">
        <v>8.3006314844559934E-2</v>
      </c>
      <c r="M13" s="49">
        <v>-5.8038800374555992E-2</v>
      </c>
      <c r="N13" s="49">
        <v>-0.30957346351214404</v>
      </c>
      <c r="O13" s="49">
        <v>0.01</v>
      </c>
      <c r="P13" s="49">
        <v>0</v>
      </c>
      <c r="Q13" s="49">
        <v>-3.0400000000000002E-4</v>
      </c>
      <c r="R13" s="49">
        <v>0</v>
      </c>
      <c r="S13" s="49">
        <v>-2.1049999999937924E-2</v>
      </c>
      <c r="T13" s="49">
        <v>0.95354068000002368</v>
      </c>
      <c r="U13" s="49">
        <v>-44.542878516202599</v>
      </c>
      <c r="V13" s="49">
        <v>-47.921636366457896</v>
      </c>
    </row>
    <row r="14" spans="2:23" ht="18" customHeight="1">
      <c r="B14" s="50" t="s">
        <v>179</v>
      </c>
      <c r="C14" s="51">
        <v>225.62349050140429</v>
      </c>
      <c r="D14" s="51">
        <v>149.90301186017453</v>
      </c>
      <c r="E14" s="51">
        <v>157.1158445622053</v>
      </c>
      <c r="F14" s="51">
        <v>210.60180971856008</v>
      </c>
      <c r="G14" s="51">
        <v>102.69418103585295</v>
      </c>
      <c r="H14" s="51">
        <v>17.231632299311165</v>
      </c>
      <c r="I14" s="51">
        <v>21.616119747598848</v>
      </c>
      <c r="J14" s="51">
        <v>-4.9174942514582067</v>
      </c>
      <c r="K14" s="51">
        <v>75.540697517435504</v>
      </c>
      <c r="L14" s="51">
        <v>55.94955754154433</v>
      </c>
      <c r="M14" s="51">
        <v>44.146439414891226</v>
      </c>
      <c r="N14" s="51">
        <v>26.295210834764948</v>
      </c>
      <c r="O14" s="51">
        <v>115.65465732431208</v>
      </c>
      <c r="P14" s="51">
        <v>115.49336456954701</v>
      </c>
      <c r="Q14" s="51">
        <v>-6.7536103699999908</v>
      </c>
      <c r="R14" s="51">
        <v>6.470868259999996</v>
      </c>
      <c r="S14" s="51">
        <v>-15.307545088904916</v>
      </c>
      <c r="T14" s="51">
        <v>-9.0960086923652987</v>
      </c>
      <c r="U14" s="51">
        <v>720.33027464479528</v>
      </c>
      <c r="V14" s="51">
        <v>567.93195214007903</v>
      </c>
    </row>
    <row r="15" spans="2:23" ht="18" customHeight="1">
      <c r="B15" s="52" t="s">
        <v>171</v>
      </c>
      <c r="C15" s="53">
        <v>1389.2644794300002</v>
      </c>
      <c r="D15" s="53">
        <v>1301.3735137000001</v>
      </c>
      <c r="E15" s="53">
        <v>863.35867399527206</v>
      </c>
      <c r="F15" s="53">
        <v>1085.9656419221401</v>
      </c>
      <c r="G15" s="53">
        <v>0.62728240276771896</v>
      </c>
      <c r="H15" s="53">
        <v>0.71544504608874193</v>
      </c>
      <c r="I15" s="53">
        <v>239.18706181206002</v>
      </c>
      <c r="J15" s="53">
        <v>214.856152837124</v>
      </c>
      <c r="K15" s="53">
        <v>186.70611480216002</v>
      </c>
      <c r="L15" s="53">
        <v>247.886961518178</v>
      </c>
      <c r="M15" s="53">
        <v>301.92492882307698</v>
      </c>
      <c r="N15" s="53">
        <v>372.43367058061801</v>
      </c>
      <c r="O15" s="53">
        <v>360.16880923234703</v>
      </c>
      <c r="P15" s="53">
        <v>431.53762009117003</v>
      </c>
      <c r="Q15" s="53">
        <v>0</v>
      </c>
      <c r="R15" s="53">
        <v>0</v>
      </c>
      <c r="S15" s="53">
        <v>1.5859313862165436E-11</v>
      </c>
      <c r="T15" s="53">
        <v>-1.8626451492309571E-11</v>
      </c>
      <c r="U15" s="53">
        <v>3341.2373504976999</v>
      </c>
      <c r="V15" s="53">
        <v>3654.7690056953011</v>
      </c>
    </row>
    <row r="16" spans="2:23" ht="18" customHeight="1">
      <c r="B16" s="44" t="s">
        <v>172</v>
      </c>
      <c r="C16" s="45">
        <v>1365.6854429500002</v>
      </c>
      <c r="D16" s="45">
        <v>1273.16180768</v>
      </c>
      <c r="E16" s="45">
        <v>759.77534599594503</v>
      </c>
      <c r="F16" s="45">
        <v>955.94753969111196</v>
      </c>
      <c r="G16" s="45">
        <v>2.26823932798689</v>
      </c>
      <c r="H16" s="45">
        <v>1.75522374965817</v>
      </c>
      <c r="I16" s="45">
        <v>235.807127019897</v>
      </c>
      <c r="J16" s="45">
        <v>209.48826634862399</v>
      </c>
      <c r="K16" s="45">
        <v>148.41423931126801</v>
      </c>
      <c r="L16" s="45">
        <v>203.14721387268901</v>
      </c>
      <c r="M16" s="45">
        <v>242.627626706276</v>
      </c>
      <c r="N16" s="45">
        <v>300.30587518014005</v>
      </c>
      <c r="O16" s="45">
        <v>330.12193604468399</v>
      </c>
      <c r="P16" s="45">
        <v>386.310090431459</v>
      </c>
      <c r="Q16" s="45">
        <v>0</v>
      </c>
      <c r="R16" s="45">
        <v>0</v>
      </c>
      <c r="S16" s="45">
        <v>2.2566837287740782E-11</v>
      </c>
      <c r="T16" s="45">
        <v>-1.210719347000122E-11</v>
      </c>
      <c r="U16" s="45">
        <v>3084.6999573560797</v>
      </c>
      <c r="V16" s="45">
        <v>3330.1160169536702</v>
      </c>
    </row>
    <row r="17" spans="2:22" ht="18" customHeight="1">
      <c r="B17" s="44" t="s">
        <v>173</v>
      </c>
      <c r="C17" s="45">
        <v>-1488.20584396</v>
      </c>
      <c r="D17" s="45">
        <v>-898.09009001000004</v>
      </c>
      <c r="E17" s="45">
        <v>-418.48909771640433</v>
      </c>
      <c r="F17" s="45">
        <v>-384.29158823739857</v>
      </c>
      <c r="G17" s="45">
        <v>-0.81366565593415496</v>
      </c>
      <c r="H17" s="45">
        <v>-0.91298540382757198</v>
      </c>
      <c r="I17" s="45">
        <v>-272.85383994141006</v>
      </c>
      <c r="J17" s="45">
        <v>136.85681543291497</v>
      </c>
      <c r="K17" s="45">
        <v>-143.99007119297835</v>
      </c>
      <c r="L17" s="45">
        <v>-169.40196018052075</v>
      </c>
      <c r="M17" s="45">
        <v>-189.73063872023215</v>
      </c>
      <c r="N17" s="45">
        <v>-177.17075172343974</v>
      </c>
      <c r="O17" s="45">
        <v>-276.34988746535748</v>
      </c>
      <c r="P17" s="45">
        <v>-313.73677275164687</v>
      </c>
      <c r="Q17" s="45">
        <v>0</v>
      </c>
      <c r="R17" s="45">
        <v>0</v>
      </c>
      <c r="S17" s="45">
        <v>3.4106051316484809E-12</v>
      </c>
      <c r="T17" s="45">
        <v>-3.0850060284137725E-12</v>
      </c>
      <c r="U17" s="45">
        <v>-2790.4330446523131</v>
      </c>
      <c r="V17" s="45">
        <v>-1806.7473328739218</v>
      </c>
    </row>
    <row r="18" spans="2:22" ht="18" customHeight="1">
      <c r="B18" s="44" t="s">
        <v>174</v>
      </c>
      <c r="C18" s="45">
        <v>-185.32362591</v>
      </c>
      <c r="D18" s="45">
        <v>-124.56642103999999</v>
      </c>
      <c r="E18" s="45">
        <v>-347.369603058118</v>
      </c>
      <c r="F18" s="45">
        <v>-424.44245247501499</v>
      </c>
      <c r="G18" s="45">
        <v>-1.2391815525736398</v>
      </c>
      <c r="H18" s="45">
        <v>-0.942083841909649</v>
      </c>
      <c r="I18" s="45">
        <v>-16.609915141504001</v>
      </c>
      <c r="J18" s="45">
        <v>-15.9325308956524</v>
      </c>
      <c r="K18" s="45">
        <v>-69.083483958644194</v>
      </c>
      <c r="L18" s="45">
        <v>-92.389286920500211</v>
      </c>
      <c r="M18" s="45">
        <v>-94.673327667274705</v>
      </c>
      <c r="N18" s="45">
        <v>-122.49542280431501</v>
      </c>
      <c r="O18" s="45">
        <v>-76.795166301330696</v>
      </c>
      <c r="P18" s="45">
        <v>-97.603075501225305</v>
      </c>
      <c r="Q18" s="45">
        <v>0</v>
      </c>
      <c r="R18" s="45">
        <v>0</v>
      </c>
      <c r="S18" s="45">
        <v>1.2221335055073723E-12</v>
      </c>
      <c r="T18" s="45">
        <v>-4.511093720793724E-13</v>
      </c>
      <c r="U18" s="45">
        <v>-791.09430358944405</v>
      </c>
      <c r="V18" s="45">
        <v>-878.37127347861792</v>
      </c>
    </row>
    <row r="19" spans="2:22" ht="18" customHeight="1">
      <c r="B19" s="44" t="s">
        <v>175</v>
      </c>
      <c r="C19" s="45">
        <v>-26.84290318</v>
      </c>
      <c r="D19" s="45">
        <v>-9.9966380199999989</v>
      </c>
      <c r="E19" s="45">
        <v>8.1332022885207036E-2</v>
      </c>
      <c r="F19" s="45">
        <v>-0.49218329221975998</v>
      </c>
      <c r="G19" s="45">
        <v>0</v>
      </c>
      <c r="H19" s="45">
        <v>0</v>
      </c>
      <c r="I19" s="45">
        <v>0.54329446586996699</v>
      </c>
      <c r="J19" s="45">
        <v>0.51406958872552</v>
      </c>
      <c r="K19" s="45">
        <v>2.4534994726172044E-2</v>
      </c>
      <c r="L19" s="45">
        <v>1.430647888768773</v>
      </c>
      <c r="M19" s="45">
        <v>-2.0160491046783333</v>
      </c>
      <c r="N19" s="45">
        <v>-2.7693349943500216</v>
      </c>
      <c r="O19" s="45">
        <v>-0.76557070890553114</v>
      </c>
      <c r="P19" s="45">
        <v>-0.91013392336790899</v>
      </c>
      <c r="Q19" s="45">
        <v>0</v>
      </c>
      <c r="R19" s="45">
        <v>0</v>
      </c>
      <c r="S19" s="45">
        <v>1.0536016503692736E-13</v>
      </c>
      <c r="T19" s="45">
        <v>-5.275069270282984E-14</v>
      </c>
      <c r="U19" s="45">
        <v>-28.975361510102413</v>
      </c>
      <c r="V19" s="45">
        <v>-12.223572752443451</v>
      </c>
    </row>
    <row r="20" spans="2:22" ht="18" customHeight="1">
      <c r="B20" s="46" t="s">
        <v>176</v>
      </c>
      <c r="C20" s="47">
        <v>-334.68693009999993</v>
      </c>
      <c r="D20" s="47">
        <v>240.50865861</v>
      </c>
      <c r="E20" s="47">
        <v>-6.0020227556920949</v>
      </c>
      <c r="F20" s="47">
        <v>146.7213156864787</v>
      </c>
      <c r="G20" s="47">
        <v>0.21539211947909531</v>
      </c>
      <c r="H20" s="47">
        <v>-9.9845496079051022E-2</v>
      </c>
      <c r="I20" s="47">
        <v>-53.113333597147097</v>
      </c>
      <c r="J20" s="47">
        <v>330.92662047461209</v>
      </c>
      <c r="K20" s="47">
        <v>-64.63478084562837</v>
      </c>
      <c r="L20" s="47">
        <v>-57.213385339563175</v>
      </c>
      <c r="M20" s="47">
        <v>-43.792388785909182</v>
      </c>
      <c r="N20" s="47">
        <v>-2.1296343419647208</v>
      </c>
      <c r="O20" s="47">
        <v>-23.788688430909719</v>
      </c>
      <c r="P20" s="47">
        <v>-25.939891744781079</v>
      </c>
      <c r="Q20" s="47">
        <v>0</v>
      </c>
      <c r="R20" s="47">
        <v>0</v>
      </c>
      <c r="S20" s="47">
        <v>2.7402080604588264E-11</v>
      </c>
      <c r="T20" s="47">
        <v>-1.5696059563197195E-11</v>
      </c>
      <c r="U20" s="47">
        <v>-525.80275239577986</v>
      </c>
      <c r="V20" s="47">
        <v>632.77383784868698</v>
      </c>
    </row>
    <row r="21" spans="2:22" ht="18" customHeight="1">
      <c r="B21" s="54" t="s">
        <v>180</v>
      </c>
      <c r="C21" s="55">
        <v>562.20840703259</v>
      </c>
      <c r="D21" s="55">
        <v>-38.482064939808893</v>
      </c>
      <c r="E21" s="55">
        <v>26.548756365317491</v>
      </c>
      <c r="F21" s="55">
        <v>122.97494964306371</v>
      </c>
      <c r="G21" s="55">
        <v>0.43370882888384182</v>
      </c>
      <c r="H21" s="55">
        <v>0.388388822938248</v>
      </c>
      <c r="I21" s="55">
        <v>65.30563133592949</v>
      </c>
      <c r="J21" s="55">
        <v>-317.8867820231809</v>
      </c>
      <c r="K21" s="55">
        <v>55.717698634576735</v>
      </c>
      <c r="L21" s="55">
        <v>87.91288104402345</v>
      </c>
      <c r="M21" s="55">
        <v>30.170565069003832</v>
      </c>
      <c r="N21" s="55">
        <v>13.625135404619748</v>
      </c>
      <c r="O21" s="55">
        <v>33.535711245669191</v>
      </c>
      <c r="P21" s="55">
        <v>34.524529660477697</v>
      </c>
      <c r="Q21" s="55">
        <v>0</v>
      </c>
      <c r="R21" s="55">
        <v>0</v>
      </c>
      <c r="S21" s="55">
        <v>5.2295945351943374E-12</v>
      </c>
      <c r="T21" s="55">
        <v>-2.6775524020195007E-12</v>
      </c>
      <c r="U21" s="55">
        <v>773.92047851197583</v>
      </c>
      <c r="V21" s="55">
        <v>-96.942962387869613</v>
      </c>
    </row>
    <row r="22" spans="2:22" ht="18" customHeight="1">
      <c r="B22" s="50" t="s">
        <v>181</v>
      </c>
      <c r="C22" s="51">
        <v>227.52147693259008</v>
      </c>
      <c r="D22" s="51">
        <v>202.02659367019112</v>
      </c>
      <c r="E22" s="51">
        <v>20.546733609625395</v>
      </c>
      <c r="F22" s="51">
        <v>269.69626532954243</v>
      </c>
      <c r="G22" s="51">
        <v>0.64910094836293708</v>
      </c>
      <c r="H22" s="51">
        <v>0.28854332685919698</v>
      </c>
      <c r="I22" s="51">
        <v>12.192297738782393</v>
      </c>
      <c r="J22" s="51">
        <v>13.039838451431194</v>
      </c>
      <c r="K22" s="51">
        <v>-8.9170822110516355</v>
      </c>
      <c r="L22" s="51">
        <v>30.699495704460276</v>
      </c>
      <c r="M22" s="51">
        <v>-13.62182371690535</v>
      </c>
      <c r="N22" s="51">
        <v>11.495501062655027</v>
      </c>
      <c r="O22" s="51">
        <v>9.7470228147594717</v>
      </c>
      <c r="P22" s="51">
        <v>8.5846379156966179</v>
      </c>
      <c r="Q22" s="51">
        <v>0</v>
      </c>
      <c r="R22" s="51">
        <v>0</v>
      </c>
      <c r="S22" s="51">
        <v>3.2679636774446408E-11</v>
      </c>
      <c r="T22" s="51">
        <v>-1.8373611965216695E-11</v>
      </c>
      <c r="U22" s="51">
        <v>248.11772611619597</v>
      </c>
      <c r="V22" s="51">
        <v>535.83087546081742</v>
      </c>
    </row>
    <row r="23" spans="2:22" ht="18" customHeight="1">
      <c r="B23" s="50" t="s">
        <v>182</v>
      </c>
      <c r="C23" s="51">
        <v>37.824872220000046</v>
      </c>
      <c r="D23" s="51">
        <v>49.370618119999996</v>
      </c>
      <c r="E23" s="51">
        <v>12.534441891162951</v>
      </c>
      <c r="F23" s="51">
        <v>6.3350087051566275</v>
      </c>
      <c r="G23" s="51">
        <v>-1.8601529912284887</v>
      </c>
      <c r="H23" s="51">
        <v>-1.4773846276554965</v>
      </c>
      <c r="I23" s="51">
        <v>-0.13904531022854053</v>
      </c>
      <c r="J23" s="51">
        <v>0.37609950315597873</v>
      </c>
      <c r="K23" s="51">
        <v>2.4194332162975698</v>
      </c>
      <c r="L23" s="51">
        <v>8.5594037027886696</v>
      </c>
      <c r="M23" s="51">
        <v>1.6761589064828877</v>
      </c>
      <c r="N23" s="51">
        <v>2.0171979214153781</v>
      </c>
      <c r="O23" s="51">
        <v>0</v>
      </c>
      <c r="P23" s="51">
        <v>0</v>
      </c>
      <c r="Q23" s="51">
        <v>-6.8519614376848983</v>
      </c>
      <c r="R23" s="51">
        <v>5.0873452261357164</v>
      </c>
      <c r="S23" s="51">
        <v>-101.25129106512421</v>
      </c>
      <c r="T23" s="51">
        <v>-106.0180030566343</v>
      </c>
      <c r="U23" s="51">
        <v>-55.647544570322673</v>
      </c>
      <c r="V23" s="51">
        <v>-35.749714505637435</v>
      </c>
    </row>
    <row r="24" spans="2:22" ht="18" customHeight="1">
      <c r="B24" s="52" t="s">
        <v>183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-16.627668323186899</v>
      </c>
      <c r="K24" s="53">
        <v>-8.5721028785204307</v>
      </c>
      <c r="L24" s="53">
        <v>-34.103305717236601</v>
      </c>
      <c r="M24" s="53">
        <v>0</v>
      </c>
      <c r="N24" s="53">
        <v>0</v>
      </c>
      <c r="O24" s="53">
        <v>0</v>
      </c>
      <c r="P24" s="53">
        <v>0</v>
      </c>
      <c r="Q24" s="53">
        <v>-0.51096618999999999</v>
      </c>
      <c r="R24" s="53">
        <v>-1.4189573142035499</v>
      </c>
      <c r="S24" s="53">
        <v>0</v>
      </c>
      <c r="T24" s="53">
        <v>5.4569682106375692E-14</v>
      </c>
      <c r="U24" s="53">
        <v>-9.0830690685204303</v>
      </c>
      <c r="V24" s="53">
        <v>-52.149931354627</v>
      </c>
    </row>
    <row r="25" spans="2:22" ht="18" customHeight="1">
      <c r="B25" s="46" t="s">
        <v>184</v>
      </c>
      <c r="C25" s="47">
        <v>490.96983965399443</v>
      </c>
      <c r="D25" s="47">
        <v>401.30022365036564</v>
      </c>
      <c r="E25" s="47">
        <v>190.19702006299366</v>
      </c>
      <c r="F25" s="47">
        <v>486.63308375325914</v>
      </c>
      <c r="G25" s="47">
        <v>101.4831289929874</v>
      </c>
      <c r="H25" s="47">
        <v>16.042790998514867</v>
      </c>
      <c r="I25" s="47">
        <v>33.669372176152699</v>
      </c>
      <c r="J25" s="47">
        <v>-8.1292246200579328</v>
      </c>
      <c r="K25" s="47">
        <v>60.470945644160999</v>
      </c>
      <c r="L25" s="47">
        <v>61.105151231556668</v>
      </c>
      <c r="M25" s="47">
        <v>32.200774604468762</v>
      </c>
      <c r="N25" s="47">
        <v>39.807909818835356</v>
      </c>
      <c r="O25" s="47">
        <v>125.40168013907156</v>
      </c>
      <c r="P25" s="47">
        <v>124.07800248524363</v>
      </c>
      <c r="Q25" s="47">
        <v>-14.116537997684889</v>
      </c>
      <c r="R25" s="47">
        <v>10.139256171932164</v>
      </c>
      <c r="S25" s="47">
        <v>-116.55883615399649</v>
      </c>
      <c r="T25" s="47">
        <v>-115.11401174901792</v>
      </c>
      <c r="U25" s="47">
        <v>903.71738712214812</v>
      </c>
      <c r="V25" s="47">
        <v>1015.8631817406321</v>
      </c>
    </row>
    <row r="26" spans="2:22" ht="18" customHeight="1">
      <c r="B26" s="44" t="s">
        <v>185</v>
      </c>
      <c r="C26" s="45">
        <v>-106.41998008500001</v>
      </c>
      <c r="D26" s="45">
        <v>-71.147774717499999</v>
      </c>
      <c r="E26" s="45">
        <v>-43.484802151236501</v>
      </c>
      <c r="F26" s="45">
        <v>-133.77009811893802</v>
      </c>
      <c r="G26" s="45">
        <v>-24.944438568918798</v>
      </c>
      <c r="H26" s="45">
        <v>-4.8694022144040598</v>
      </c>
      <c r="I26" s="45">
        <v>-8.7565340199027801</v>
      </c>
      <c r="J26" s="45">
        <v>0.625982532476688</v>
      </c>
      <c r="K26" s="45">
        <v>-13.966353755311701</v>
      </c>
      <c r="L26" s="45">
        <v>5.2579845651883801</v>
      </c>
      <c r="M26" s="45">
        <v>-7.3591504508674497</v>
      </c>
      <c r="N26" s="45">
        <v>-10.835180930343</v>
      </c>
      <c r="O26" s="45">
        <v>-30.0122867625882</v>
      </c>
      <c r="P26" s="45">
        <v>-30.605775964480902</v>
      </c>
      <c r="Q26" s="45">
        <v>13.592699290000001</v>
      </c>
      <c r="R26" s="45">
        <v>-2.0508964721222802</v>
      </c>
      <c r="S26" s="45">
        <v>18.61064024999942</v>
      </c>
      <c r="T26" s="45">
        <v>27.512983440000184</v>
      </c>
      <c r="U26" s="45">
        <v>-202.74020625382602</v>
      </c>
      <c r="V26" s="45">
        <v>-219.88217788012301</v>
      </c>
    </row>
    <row r="27" spans="2:22" ht="18" customHeight="1">
      <c r="B27" s="44" t="s">
        <v>186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-54.694718100134899</v>
      </c>
      <c r="D28" s="49">
        <v>-31.164168485751002</v>
      </c>
      <c r="E28" s="49">
        <v>-96.6324137418693</v>
      </c>
      <c r="F28" s="49">
        <v>-259.728973233847</v>
      </c>
      <c r="G28" s="49">
        <v>0</v>
      </c>
      <c r="H28" s="49">
        <v>-2.0046490207488103E-2</v>
      </c>
      <c r="I28" s="49">
        <v>-10.0244439325967</v>
      </c>
      <c r="J28" s="49">
        <v>-9.7154781697869499</v>
      </c>
      <c r="K28" s="49">
        <v>-2.4179027875512902</v>
      </c>
      <c r="L28" s="49">
        <v>4.4573818835547202E-2</v>
      </c>
      <c r="M28" s="49">
        <v>-4.6180758089178395</v>
      </c>
      <c r="N28" s="49">
        <v>-0.180377160334424</v>
      </c>
      <c r="O28" s="49">
        <v>-4.7912763317080297E-3</v>
      </c>
      <c r="P28" s="49">
        <v>-1.1076588981821999E-3</v>
      </c>
      <c r="Q28" s="49">
        <v>-1.2687618718331501</v>
      </c>
      <c r="R28" s="49">
        <v>-0.42154663175638302</v>
      </c>
      <c r="S28" s="49">
        <v>-6.916671686014122</v>
      </c>
      <c r="T28" s="49">
        <v>-6.4341093533471829</v>
      </c>
      <c r="U28" s="49">
        <v>-176.57777920524902</v>
      </c>
      <c r="V28" s="49">
        <v>-307.62123336509313</v>
      </c>
    </row>
    <row r="29" spans="2:22" ht="18" customHeight="1">
      <c r="B29" s="50" t="s">
        <v>194</v>
      </c>
      <c r="C29" s="51">
        <v>329.85514146885953</v>
      </c>
      <c r="D29" s="51">
        <v>298.98828044711462</v>
      </c>
      <c r="E29" s="51">
        <v>50.079804169887865</v>
      </c>
      <c r="F29" s="51">
        <v>93.134012400474148</v>
      </c>
      <c r="G29" s="51">
        <v>76.538690424068605</v>
      </c>
      <c r="H29" s="51">
        <v>11.15334229390332</v>
      </c>
      <c r="I29" s="51">
        <v>14.888394223653219</v>
      </c>
      <c r="J29" s="51">
        <v>-17.218720257368194</v>
      </c>
      <c r="K29" s="51">
        <v>44.086689101298006</v>
      </c>
      <c r="L29" s="51">
        <v>66.407709615580586</v>
      </c>
      <c r="M29" s="51">
        <v>20.223548344683472</v>
      </c>
      <c r="N29" s="51">
        <v>28.792351728157932</v>
      </c>
      <c r="O29" s="51">
        <v>95.384602100151653</v>
      </c>
      <c r="P29" s="51">
        <v>93.471118861864554</v>
      </c>
      <c r="Q29" s="51">
        <v>-1.7926005795180382</v>
      </c>
      <c r="R29" s="51">
        <v>7.6668130680535</v>
      </c>
      <c r="S29" s="51">
        <v>-104.8648675900112</v>
      </c>
      <c r="T29" s="51">
        <v>-94.035137662364917</v>
      </c>
      <c r="U29" s="51">
        <v>524.39940166307304</v>
      </c>
      <c r="V29" s="51">
        <v>488.35977049541594</v>
      </c>
    </row>
    <row r="30" spans="2:22" ht="18" customHeight="1">
      <c r="B30" s="56" t="s">
        <v>6</v>
      </c>
      <c r="C30" s="57">
        <v>0.71926635593368071</v>
      </c>
      <c r="D30" s="57">
        <v>0.74784499639935442</v>
      </c>
      <c r="E30" s="57">
        <v>0.51799084223285752</v>
      </c>
      <c r="F30" s="57">
        <v>0.55298791534514047</v>
      </c>
      <c r="G30" s="57">
        <v>0.66882242892374155</v>
      </c>
      <c r="H30" s="57">
        <v>0.76584021919047007</v>
      </c>
      <c r="I30" s="57">
        <v>0.7359128155037532</v>
      </c>
      <c r="J30" s="57">
        <v>0.82036306349944943</v>
      </c>
      <c r="K30" s="57">
        <v>0.60298247812702011</v>
      </c>
      <c r="L30" s="57">
        <v>0.6947054740536095</v>
      </c>
      <c r="M30" s="57">
        <v>0.74349805004772351</v>
      </c>
      <c r="N30" s="57">
        <v>0.74090616573001278</v>
      </c>
      <c r="O30" s="57">
        <v>0.69520464766887768</v>
      </c>
      <c r="P30" s="57">
        <v>0.71136626875326958</v>
      </c>
      <c r="Q30" s="57">
        <v>0.535639457407876</v>
      </c>
      <c r="R30" s="57">
        <v>0.55291136091505522</v>
      </c>
      <c r="S30" s="57"/>
      <c r="T30" s="57"/>
      <c r="U30" s="57">
        <v>0.67828247500023708</v>
      </c>
      <c r="V30" s="57">
        <v>0.71184000177925533</v>
      </c>
    </row>
    <row r="31" spans="2:22" ht="18" customHeight="1">
      <c r="B31" s="56" t="s">
        <v>5</v>
      </c>
      <c r="C31" s="58">
        <v>0.24228598212312966</v>
      </c>
      <c r="D31" s="58">
        <v>0.22339178449745842</v>
      </c>
      <c r="E31" s="58">
        <v>0.35543385119708193</v>
      </c>
      <c r="F31" s="58">
        <v>0.34220076056208143</v>
      </c>
      <c r="G31" s="58">
        <v>0.30881972311177802</v>
      </c>
      <c r="H31" s="58">
        <v>0.29413691474443326</v>
      </c>
      <c r="I31" s="58">
        <v>0.30048419254110159</v>
      </c>
      <c r="J31" s="58">
        <v>0.29568865644502956</v>
      </c>
      <c r="K31" s="58">
        <v>0.34435362749028386</v>
      </c>
      <c r="L31" s="58">
        <v>0.34713155410458291</v>
      </c>
      <c r="M31" s="58">
        <v>0.22759399787821663</v>
      </c>
      <c r="N31" s="58">
        <v>0.25046562335713241</v>
      </c>
      <c r="O31" s="58">
        <v>0.28940770765675189</v>
      </c>
      <c r="P31" s="58">
        <v>0.26352787762788621</v>
      </c>
      <c r="Q31" s="58">
        <v>0.49711272345147772</v>
      </c>
      <c r="R31" s="58">
        <v>0.42794989918076659</v>
      </c>
      <c r="S31" s="58"/>
      <c r="T31" s="58"/>
      <c r="U31" s="58">
        <v>0.28694001572695838</v>
      </c>
      <c r="V31" s="58">
        <v>0.2726326515148918</v>
      </c>
    </row>
    <row r="32" spans="2:22" ht="18" customHeight="1">
      <c r="B32" s="59" t="s">
        <v>4</v>
      </c>
      <c r="C32" s="60">
        <v>0.9615523380568104</v>
      </c>
      <c r="D32" s="60">
        <v>0.97123678089681287</v>
      </c>
      <c r="E32" s="60">
        <v>0.87342469342993945</v>
      </c>
      <c r="F32" s="60">
        <v>0.89518867590722184</v>
      </c>
      <c r="G32" s="60">
        <v>0.97764215203551963</v>
      </c>
      <c r="H32" s="60">
        <v>1.0599771339349033</v>
      </c>
      <c r="I32" s="60">
        <v>1.0363970080448548</v>
      </c>
      <c r="J32" s="60">
        <v>1.116051719944479</v>
      </c>
      <c r="K32" s="60">
        <v>0.94733610561730397</v>
      </c>
      <c r="L32" s="60">
        <v>1.0418370281581923</v>
      </c>
      <c r="M32" s="60">
        <v>0.97109204792594017</v>
      </c>
      <c r="N32" s="60">
        <v>0.99137178908714518</v>
      </c>
      <c r="O32" s="60">
        <v>0.98461235532562963</v>
      </c>
      <c r="P32" s="60">
        <v>0.97489414638115579</v>
      </c>
      <c r="Q32" s="60">
        <v>1.0327521808593536</v>
      </c>
      <c r="R32" s="60">
        <v>0.98086126009582175</v>
      </c>
      <c r="S32" s="60"/>
      <c r="T32" s="60"/>
      <c r="U32" s="60">
        <v>0.96522249072719546</v>
      </c>
      <c r="V32" s="60">
        <v>0.98447265329414713</v>
      </c>
    </row>
    <row r="33" spans="2:22" ht="18" customHeight="1"/>
    <row r="34" spans="2:22" ht="27.75" customHeight="1">
      <c r="C34" s="218" t="s">
        <v>0</v>
      </c>
      <c r="D34" s="219"/>
      <c r="E34" s="218" t="s">
        <v>8</v>
      </c>
      <c r="F34" s="219"/>
      <c r="G34" s="218" t="s">
        <v>7</v>
      </c>
      <c r="H34" s="219"/>
      <c r="I34" s="218" t="s">
        <v>146</v>
      </c>
      <c r="J34" s="219"/>
      <c r="K34" s="218" t="s">
        <v>10</v>
      </c>
      <c r="L34" s="219"/>
      <c r="M34" s="218" t="s">
        <v>9</v>
      </c>
      <c r="N34" s="219"/>
      <c r="O34" s="218" t="s">
        <v>195</v>
      </c>
      <c r="P34" s="219"/>
      <c r="Q34" s="218" t="s">
        <v>1</v>
      </c>
      <c r="R34" s="219"/>
      <c r="S34" s="218" t="s">
        <v>169</v>
      </c>
      <c r="T34" s="219"/>
      <c r="U34" s="218" t="s">
        <v>170</v>
      </c>
      <c r="V34" s="219"/>
    </row>
    <row r="35" spans="2:22" ht="36" customHeight="1">
      <c r="C35" s="63" t="s">
        <v>231</v>
      </c>
      <c r="D35" s="63" t="s">
        <v>237</v>
      </c>
      <c r="E35" s="63" t="s">
        <v>231</v>
      </c>
      <c r="F35" s="63" t="s">
        <v>237</v>
      </c>
      <c r="G35" s="63" t="s">
        <v>231</v>
      </c>
      <c r="H35" s="63" t="s">
        <v>237</v>
      </c>
      <c r="I35" s="63" t="s">
        <v>231</v>
      </c>
      <c r="J35" s="63" t="s">
        <v>237</v>
      </c>
      <c r="K35" s="63" t="s">
        <v>231</v>
      </c>
      <c r="L35" s="63" t="s">
        <v>237</v>
      </c>
      <c r="M35" s="63" t="s">
        <v>231</v>
      </c>
      <c r="N35" s="63" t="s">
        <v>237</v>
      </c>
      <c r="O35" s="63" t="s">
        <v>231</v>
      </c>
      <c r="P35" s="63" t="s">
        <v>237</v>
      </c>
      <c r="Q35" s="63" t="s">
        <v>231</v>
      </c>
      <c r="R35" s="63" t="s">
        <v>237</v>
      </c>
      <c r="S35" s="63" t="s">
        <v>231</v>
      </c>
      <c r="T35" s="63" t="s">
        <v>237</v>
      </c>
      <c r="U35" s="63" t="s">
        <v>231</v>
      </c>
      <c r="V35" s="63" t="s">
        <v>237</v>
      </c>
    </row>
    <row r="36" spans="2:22" ht="20.100000000000001" customHeight="1">
      <c r="B36" s="44" t="s">
        <v>187</v>
      </c>
      <c r="C36" s="45">
        <v>26177.660483448995</v>
      </c>
      <c r="D36" s="45">
        <v>21173.8681530588</v>
      </c>
      <c r="E36" s="45">
        <v>2503.772571416227</v>
      </c>
      <c r="F36" s="45">
        <v>3232.2591135769544</v>
      </c>
      <c r="G36" s="45">
        <v>2555.4727756945213</v>
      </c>
      <c r="H36" s="45">
        <v>2487.135055081736</v>
      </c>
      <c r="I36" s="45">
        <v>4021.1427431739594</v>
      </c>
      <c r="J36" s="45">
        <v>3526.855547007227</v>
      </c>
      <c r="K36" s="45">
        <v>1958.9389916933169</v>
      </c>
      <c r="L36" s="45">
        <v>2139.527957230875</v>
      </c>
      <c r="M36" s="45">
        <v>1542.7096563724626</v>
      </c>
      <c r="N36" s="45">
        <v>1903.4716549292739</v>
      </c>
      <c r="O36" s="45">
        <v>5840.031342977888</v>
      </c>
      <c r="P36" s="45">
        <v>5907.9142398118929</v>
      </c>
      <c r="Q36" s="45">
        <v>209.85760222983137</v>
      </c>
      <c r="R36" s="45">
        <v>221.99398706570315</v>
      </c>
      <c r="S36" s="45">
        <v>1350.1461033267449</v>
      </c>
      <c r="T36" s="45">
        <v>1132.8035861794765</v>
      </c>
      <c r="U36" s="45">
        <v>46159.732270333945</v>
      </c>
      <c r="V36" s="45">
        <v>41725.829293941941</v>
      </c>
    </row>
    <row r="37" spans="2:22" ht="20.100000000000001" customHeight="1">
      <c r="B37" s="44" t="s">
        <v>188</v>
      </c>
      <c r="C37" s="45">
        <v>22521.837378080003</v>
      </c>
      <c r="D37" s="45">
        <v>19755.508654270001</v>
      </c>
      <c r="E37" s="45">
        <v>4090.5181522016419</v>
      </c>
      <c r="F37" s="45">
        <v>5450.8574505843217</v>
      </c>
      <c r="G37" s="45">
        <v>2812.33527833469</v>
      </c>
      <c r="H37" s="45">
        <v>3332.3520374007799</v>
      </c>
      <c r="I37" s="45">
        <v>3991.7666846550296</v>
      </c>
      <c r="J37" s="45">
        <v>3546.6726151969297</v>
      </c>
      <c r="K37" s="45">
        <v>2984.0175493951006</v>
      </c>
      <c r="L37" s="45">
        <v>3070.7261216232023</v>
      </c>
      <c r="M37" s="45">
        <v>2032.3907995025941</v>
      </c>
      <c r="N37" s="45">
        <v>2284.2376072903749</v>
      </c>
      <c r="O37" s="45">
        <v>7355.9432223547501</v>
      </c>
      <c r="P37" s="45">
        <v>8517.4520726953797</v>
      </c>
      <c r="Q37" s="45">
        <v>257.97480952410302</v>
      </c>
      <c r="R37" s="45">
        <v>183.05242390000001</v>
      </c>
      <c r="S37" s="45">
        <v>-3121.3029931245537</v>
      </c>
      <c r="T37" s="45">
        <v>-3919.3966400048844</v>
      </c>
      <c r="U37" s="45">
        <v>42925.480880923358</v>
      </c>
      <c r="V37" s="45">
        <v>42221.462342956103</v>
      </c>
    </row>
    <row r="38" spans="2:22" ht="20.100000000000001" customHeight="1">
      <c r="B38" s="44" t="s">
        <v>189</v>
      </c>
      <c r="C38" s="45">
        <v>4357.6276418160014</v>
      </c>
      <c r="D38" s="45">
        <v>3224.2574833011031</v>
      </c>
      <c r="E38" s="45">
        <v>709.89464730139491</v>
      </c>
      <c r="F38" s="45">
        <v>881.71919929640603</v>
      </c>
      <c r="G38" s="45">
        <v>1406.5899618427015</v>
      </c>
      <c r="H38" s="45">
        <v>1277.6050494021074</v>
      </c>
      <c r="I38" s="45">
        <v>679.92983295448005</v>
      </c>
      <c r="J38" s="45">
        <v>552.23546292219703</v>
      </c>
      <c r="K38" s="45">
        <v>544.45312517420473</v>
      </c>
      <c r="L38" s="45">
        <v>497.55383891907439</v>
      </c>
      <c r="M38" s="45">
        <v>473.65614029489382</v>
      </c>
      <c r="N38" s="45">
        <v>570.22184537508463</v>
      </c>
      <c r="O38" s="45">
        <v>1798.2671176348892</v>
      </c>
      <c r="P38" s="45">
        <v>1561.5526838038131</v>
      </c>
      <c r="Q38" s="45">
        <v>115.49884535374507</v>
      </c>
      <c r="R38" s="45">
        <v>129.3612748884681</v>
      </c>
      <c r="S38" s="45">
        <v>-1622.5036131324198</v>
      </c>
      <c r="T38" s="45">
        <v>-1102.7089355357539</v>
      </c>
      <c r="U38" s="45">
        <v>8463.4136992398908</v>
      </c>
      <c r="V38" s="45">
        <v>7591.7979023725002</v>
      </c>
    </row>
    <row r="39" spans="2:22" ht="20.100000000000001" customHeight="1">
      <c r="B39" s="61" t="s">
        <v>190</v>
      </c>
      <c r="C39" s="62">
        <v>0.12393363829241144</v>
      </c>
      <c r="D39" s="62">
        <v>0.1349141426835046</v>
      </c>
      <c r="E39" s="62">
        <v>9.956524963187903E-2</v>
      </c>
      <c r="F39" s="62">
        <v>0.14733708345278379</v>
      </c>
      <c r="G39" s="62">
        <v>6.4549371507185455E-2</v>
      </c>
      <c r="H39" s="62">
        <v>1.7368044822389437E-2</v>
      </c>
      <c r="I39" s="62">
        <v>1.3353872780098729E-3</v>
      </c>
      <c r="J39" s="62">
        <v>-4.8806294024216629E-2</v>
      </c>
      <c r="K39" s="62">
        <v>9.6929732769406016E-2</v>
      </c>
      <c r="L39" s="62">
        <v>0.14891738987687855</v>
      </c>
      <c r="M39" s="62">
        <v>5.8210701883335866E-2</v>
      </c>
      <c r="N39" s="62">
        <v>6.7619678984445847E-2</v>
      </c>
      <c r="O39" s="62">
        <v>8.4978759394056844E-2</v>
      </c>
      <c r="P39" s="62">
        <v>8.9096567084814546E-2</v>
      </c>
      <c r="Q39" s="62">
        <v>5.1152511532376529E-3</v>
      </c>
      <c r="R39" s="62">
        <v>8.2039604247807374E-2</v>
      </c>
      <c r="S39" s="62"/>
      <c r="T39" s="62"/>
      <c r="U39" s="62">
        <v>9.0025494865349734E-2</v>
      </c>
      <c r="V39" s="62">
        <v>9.0908715668080689E-2</v>
      </c>
    </row>
    <row r="40" spans="2:22" ht="20.100000000000001" customHeight="1">
      <c r="B40" s="56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</row>
    <row r="41" spans="2:22" ht="15" customHeight="1">
      <c r="B41" s="203" t="s">
        <v>217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</row>
    <row r="42" spans="2:22" ht="15" customHeight="1">
      <c r="B42" s="27"/>
    </row>
  </sheetData>
  <mergeCells count="20">
    <mergeCell ref="O34:P34"/>
    <mergeCell ref="Q34:R34"/>
    <mergeCell ref="S34:T34"/>
    <mergeCell ref="U34:V34"/>
    <mergeCell ref="O4:P4"/>
    <mergeCell ref="Q4:R4"/>
    <mergeCell ref="S4:T4"/>
    <mergeCell ref="U4:V4"/>
    <mergeCell ref="M34:N34"/>
    <mergeCell ref="C4:D4"/>
    <mergeCell ref="E4:F4"/>
    <mergeCell ref="G4:H4"/>
    <mergeCell ref="I4:J4"/>
    <mergeCell ref="K4:L4"/>
    <mergeCell ref="M4:N4"/>
    <mergeCell ref="C34:D34"/>
    <mergeCell ref="E34:F34"/>
    <mergeCell ref="G34:H34"/>
    <mergeCell ref="I34:J34"/>
    <mergeCell ref="K34:L3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1628-E03E-44E2-A31D-BE7DD221BB5F}">
  <sheetPr>
    <tabColor rgb="FFD81E05"/>
    <pageSetUpPr fitToPage="1"/>
  </sheetPr>
  <dimension ref="A1:AA6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4" width="14.7109375" style="2" customWidth="1"/>
    <col min="25" max="25" width="9.5703125" style="2" hidden="1" customWidth="1"/>
    <col min="26" max="26" width="10.85546875" style="2" hidden="1" customWidth="1"/>
    <col min="27" max="27" width="9.5703125" style="2" hidden="1" customWidth="1"/>
    <col min="28" max="16384" width="10.85546875" style="2" hidden="1"/>
  </cols>
  <sheetData>
    <row r="1" spans="2:23"/>
    <row r="2" spans="2:23" s="3" customFormat="1" ht="50.1" customHeight="1">
      <c r="B2" s="122" t="str">
        <f>+CONCATENATE("Consolidated Profit &amp; Loss by Business Unit Quarterly- "&amp;$D$5)</f>
        <v>Consolidated Profit &amp; Loss by Business Unit Quarterly- 3Q
2022</v>
      </c>
      <c r="C2" s="119"/>
      <c r="D2" s="119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2:23" ht="68.45" customHeight="1">
      <c r="B3" s="40"/>
    </row>
    <row r="4" spans="2:23" ht="27.95" customHeight="1">
      <c r="B4" s="40"/>
      <c r="C4" s="218" t="s">
        <v>0</v>
      </c>
      <c r="D4" s="219"/>
      <c r="E4" s="218" t="s">
        <v>8</v>
      </c>
      <c r="F4" s="219"/>
      <c r="G4" s="218" t="s">
        <v>7</v>
      </c>
      <c r="H4" s="219"/>
      <c r="I4" s="218" t="s">
        <v>146</v>
      </c>
      <c r="J4" s="219"/>
      <c r="K4" s="218" t="s">
        <v>10</v>
      </c>
      <c r="L4" s="219"/>
      <c r="M4" s="218" t="s">
        <v>9</v>
      </c>
      <c r="N4" s="219"/>
      <c r="O4" s="218" t="s">
        <v>195</v>
      </c>
      <c r="P4" s="219"/>
      <c r="Q4" s="218" t="s">
        <v>1</v>
      </c>
      <c r="R4" s="219"/>
      <c r="S4" s="218" t="s">
        <v>169</v>
      </c>
      <c r="T4" s="219"/>
      <c r="U4" s="218" t="s">
        <v>170</v>
      </c>
      <c r="V4" s="219"/>
    </row>
    <row r="5" spans="2:23" s="85" customFormat="1" ht="36" customHeight="1">
      <c r="B5" s="41"/>
      <c r="C5" s="63" t="s">
        <v>239</v>
      </c>
      <c r="D5" s="63" t="s">
        <v>240</v>
      </c>
      <c r="E5" s="63" t="s">
        <v>239</v>
      </c>
      <c r="F5" s="63" t="s">
        <v>240</v>
      </c>
      <c r="G5" s="63" t="s">
        <v>239</v>
      </c>
      <c r="H5" s="63" t="s">
        <v>240</v>
      </c>
      <c r="I5" s="63" t="s">
        <v>239</v>
      </c>
      <c r="J5" s="63" t="s">
        <v>240</v>
      </c>
      <c r="K5" s="63" t="s">
        <v>239</v>
      </c>
      <c r="L5" s="63" t="s">
        <v>240</v>
      </c>
      <c r="M5" s="63" t="s">
        <v>239</v>
      </c>
      <c r="N5" s="63" t="s">
        <v>240</v>
      </c>
      <c r="O5" s="63" t="s">
        <v>239</v>
      </c>
      <c r="P5" s="63" t="s">
        <v>240</v>
      </c>
      <c r="Q5" s="63" t="s">
        <v>239</v>
      </c>
      <c r="R5" s="63" t="s">
        <v>240</v>
      </c>
      <c r="S5" s="63" t="s">
        <v>239</v>
      </c>
      <c r="T5" s="63" t="s">
        <v>240</v>
      </c>
      <c r="U5" s="63" t="s">
        <v>239</v>
      </c>
      <c r="V5" s="63" t="s">
        <v>240</v>
      </c>
    </row>
    <row r="6" spans="2:23" ht="18" customHeight="1">
      <c r="B6" s="42" t="s">
        <v>171</v>
      </c>
      <c r="C6" s="43">
        <v>1064.4742383100006</v>
      </c>
      <c r="D6" s="43">
        <v>1107.6635276700003</v>
      </c>
      <c r="E6" s="43">
        <v>626.38854956942032</v>
      </c>
      <c r="F6" s="43">
        <v>1025.2525203424602</v>
      </c>
      <c r="G6" s="43">
        <v>517.04050180342983</v>
      </c>
      <c r="H6" s="43">
        <v>713.83234855654996</v>
      </c>
      <c r="I6" s="43">
        <v>224.65489158014793</v>
      </c>
      <c r="J6" s="43">
        <v>260.98318421666397</v>
      </c>
      <c r="K6" s="43">
        <v>336.63349703402616</v>
      </c>
      <c r="L6" s="43">
        <v>461.39238355537316</v>
      </c>
      <c r="M6" s="43">
        <v>280.60963571986986</v>
      </c>
      <c r="N6" s="43">
        <v>383.18903690087814</v>
      </c>
      <c r="O6" s="43">
        <v>1395.1873017393395</v>
      </c>
      <c r="P6" s="43">
        <v>1742.60723570973</v>
      </c>
      <c r="Q6" s="43">
        <v>155.91164026999996</v>
      </c>
      <c r="R6" s="43">
        <v>58.314123409999993</v>
      </c>
      <c r="S6" s="43">
        <v>-656.82777108003529</v>
      </c>
      <c r="T6" s="43">
        <v>-869.70981872995549</v>
      </c>
      <c r="U6" s="43">
        <v>3944.0724849462003</v>
      </c>
      <c r="V6" s="43">
        <v>4883.5245416316993</v>
      </c>
    </row>
    <row r="7" spans="2:23" ht="18" customHeight="1">
      <c r="B7" s="44" t="s">
        <v>172</v>
      </c>
      <c r="C7" s="45">
        <v>1157.6301776999999</v>
      </c>
      <c r="D7" s="45">
        <v>1180.8664276300001</v>
      </c>
      <c r="E7" s="45">
        <v>354.27309550183895</v>
      </c>
      <c r="F7" s="45">
        <v>541.518923504599</v>
      </c>
      <c r="G7" s="45">
        <v>373.22437575787308</v>
      </c>
      <c r="H7" s="45">
        <v>459.96604904771812</v>
      </c>
      <c r="I7" s="45">
        <v>195.06775242021303</v>
      </c>
      <c r="J7" s="45">
        <v>194.48506662746399</v>
      </c>
      <c r="K7" s="45">
        <v>164.53457765404494</v>
      </c>
      <c r="L7" s="45">
        <v>203.56607325432498</v>
      </c>
      <c r="M7" s="45">
        <v>206.68437133821601</v>
      </c>
      <c r="N7" s="45">
        <v>273.70686521637299</v>
      </c>
      <c r="O7" s="45">
        <v>772.25065261745976</v>
      </c>
      <c r="P7" s="45">
        <v>883.23571579311988</v>
      </c>
      <c r="Q7" s="45">
        <v>100.35877331999998</v>
      </c>
      <c r="R7" s="45">
        <v>62.720593810000025</v>
      </c>
      <c r="S7" s="45">
        <v>2.475530891388189E-11</v>
      </c>
      <c r="T7" s="45">
        <v>-1.955777406692505E-11</v>
      </c>
      <c r="U7" s="45">
        <v>3324.0237763096702</v>
      </c>
      <c r="V7" s="45">
        <v>3800.0657148835799</v>
      </c>
    </row>
    <row r="8" spans="2:23" ht="21.75" customHeight="1">
      <c r="B8" s="44" t="s">
        <v>173</v>
      </c>
      <c r="C8" s="45">
        <v>-846.30420521595011</v>
      </c>
      <c r="D8" s="45">
        <v>-883.7686394900004</v>
      </c>
      <c r="E8" s="45">
        <v>-190.10022278124404</v>
      </c>
      <c r="F8" s="45">
        <v>-256.68104059941504</v>
      </c>
      <c r="G8" s="45">
        <v>-259.282775759863</v>
      </c>
      <c r="H8" s="45">
        <v>-384.97018788856417</v>
      </c>
      <c r="I8" s="45">
        <v>-151.48642220727453</v>
      </c>
      <c r="J8" s="45">
        <v>-154.76006628074202</v>
      </c>
      <c r="K8" s="45">
        <v>-99.605609702939404</v>
      </c>
      <c r="L8" s="45">
        <v>-144.17220768420887</v>
      </c>
      <c r="M8" s="45">
        <v>-165.31402366620227</v>
      </c>
      <c r="N8" s="45">
        <v>-215.60494156185507</v>
      </c>
      <c r="O8" s="45">
        <v>-600.43522385000506</v>
      </c>
      <c r="P8" s="45">
        <v>-627.04458306809988</v>
      </c>
      <c r="Q8" s="45">
        <v>-59.063314729999973</v>
      </c>
      <c r="R8" s="45">
        <v>-37.81057933999999</v>
      </c>
      <c r="S8" s="45">
        <v>0.62062912548307736</v>
      </c>
      <c r="T8" s="45">
        <v>0.59394680285454182</v>
      </c>
      <c r="U8" s="45">
        <v>-2370.9711687879953</v>
      </c>
      <c r="V8" s="45">
        <v>-2704.2182991100308</v>
      </c>
    </row>
    <row r="9" spans="2:23" ht="18" customHeight="1">
      <c r="B9" s="44" t="s">
        <v>174</v>
      </c>
      <c r="C9" s="45">
        <v>-253.84732941783898</v>
      </c>
      <c r="D9" s="45">
        <v>-248.91146241000001</v>
      </c>
      <c r="E9" s="45">
        <v>-127.58057649791701</v>
      </c>
      <c r="F9" s="45">
        <v>-186.53374112379197</v>
      </c>
      <c r="G9" s="45">
        <v>-112.30924044355501</v>
      </c>
      <c r="H9" s="45">
        <v>-139.31311439977898</v>
      </c>
      <c r="I9" s="45">
        <v>-58.314432392172023</v>
      </c>
      <c r="J9" s="45">
        <v>-50.317906915567988</v>
      </c>
      <c r="K9" s="45">
        <v>-57.478754819516013</v>
      </c>
      <c r="L9" s="45">
        <v>-67.938980977104009</v>
      </c>
      <c r="M9" s="45">
        <v>-48.975335150166387</v>
      </c>
      <c r="N9" s="45">
        <v>-66.244486040354005</v>
      </c>
      <c r="O9" s="45">
        <v>-208.16150678831599</v>
      </c>
      <c r="P9" s="45">
        <v>-249.07569744760502</v>
      </c>
      <c r="Q9" s="45">
        <v>-47.506567349999912</v>
      </c>
      <c r="R9" s="45">
        <v>-23.676284660000007</v>
      </c>
      <c r="S9" s="45">
        <v>3.3918680632712181</v>
      </c>
      <c r="T9" s="45">
        <v>2.2479577447615449</v>
      </c>
      <c r="U9" s="45">
        <v>-910.7818747962101</v>
      </c>
      <c r="V9" s="45">
        <v>-1029.7637162294407</v>
      </c>
    </row>
    <row r="10" spans="2:23" ht="18" customHeight="1">
      <c r="B10" s="44" t="s">
        <v>175</v>
      </c>
      <c r="C10" s="45">
        <v>-10.75071054</v>
      </c>
      <c r="D10" s="45">
        <v>-8.2796958799999985</v>
      </c>
      <c r="E10" s="45">
        <v>9.6320347781762516E-2</v>
      </c>
      <c r="F10" s="45">
        <v>4.3695657767564289E-2</v>
      </c>
      <c r="G10" s="45">
        <v>2.49895525467001</v>
      </c>
      <c r="H10" s="45">
        <v>4.5258367037700005</v>
      </c>
      <c r="I10" s="45">
        <v>0.49226211424605015</v>
      </c>
      <c r="J10" s="45">
        <v>-0.45176352588005009</v>
      </c>
      <c r="K10" s="45">
        <v>-3.5957297685699885E-2</v>
      </c>
      <c r="L10" s="45">
        <v>-2.2907761880919275</v>
      </c>
      <c r="M10" s="45">
        <v>-1.1238682475488686</v>
      </c>
      <c r="N10" s="45">
        <v>-2.7184874739951299</v>
      </c>
      <c r="O10" s="45">
        <v>-2.52145531385327</v>
      </c>
      <c r="P10" s="45">
        <v>-2.3469086502355996</v>
      </c>
      <c r="Q10" s="45">
        <v>-4.323839460000011</v>
      </c>
      <c r="R10" s="45">
        <v>-1.6320000000000006</v>
      </c>
      <c r="S10" s="45">
        <v>1.5408705832728131E-2</v>
      </c>
      <c r="T10" s="45">
        <v>-2.0007377795726606</v>
      </c>
      <c r="U10" s="45">
        <v>-15.652884436557301</v>
      </c>
      <c r="V10" s="45">
        <v>-15.150837136237804</v>
      </c>
    </row>
    <row r="11" spans="2:23" s="86" customFormat="1" ht="18" customHeight="1">
      <c r="B11" s="46" t="s">
        <v>176</v>
      </c>
      <c r="C11" s="47">
        <v>46.727932526210793</v>
      </c>
      <c r="D11" s="47">
        <v>39.906629849999682</v>
      </c>
      <c r="E11" s="47">
        <v>36.688616570459658</v>
      </c>
      <c r="F11" s="47">
        <v>98.347837439159548</v>
      </c>
      <c r="G11" s="47">
        <v>4.131314809125076</v>
      </c>
      <c r="H11" s="47">
        <v>-59.791416536855039</v>
      </c>
      <c r="I11" s="47">
        <v>-14.240840064987477</v>
      </c>
      <c r="J11" s="47">
        <v>-11.044670094726065</v>
      </c>
      <c r="K11" s="47">
        <v>7.4142558339038196</v>
      </c>
      <c r="L11" s="47">
        <v>-10.835891595079829</v>
      </c>
      <c r="M11" s="47">
        <v>-8.7288557257015214</v>
      </c>
      <c r="N11" s="47">
        <v>-10.861049859831219</v>
      </c>
      <c r="O11" s="47">
        <v>-38.867533334714558</v>
      </c>
      <c r="P11" s="47">
        <v>4.7685266271793765</v>
      </c>
      <c r="Q11" s="47">
        <v>-10.534948219999913</v>
      </c>
      <c r="R11" s="47">
        <v>-0.39827018999997232</v>
      </c>
      <c r="S11" s="47">
        <v>4.02790589461158</v>
      </c>
      <c r="T11" s="47">
        <v>0.84116676802386792</v>
      </c>
      <c r="U11" s="47">
        <v>26.617848288907453</v>
      </c>
      <c r="V11" s="47">
        <v>50.93286240787063</v>
      </c>
    </row>
    <row r="12" spans="2:23" ht="18" customHeight="1">
      <c r="B12" s="44" t="s">
        <v>177</v>
      </c>
      <c r="C12" s="45">
        <v>60.192639297069704</v>
      </c>
      <c r="D12" s="45">
        <v>32.539260294639007</v>
      </c>
      <c r="E12" s="45">
        <v>9.898988364908579</v>
      </c>
      <c r="F12" s="45">
        <v>20.408395841786195</v>
      </c>
      <c r="G12" s="45">
        <v>32.535284336781658</v>
      </c>
      <c r="H12" s="45">
        <v>30.244289562704417</v>
      </c>
      <c r="I12" s="45">
        <v>16.626755817158699</v>
      </c>
      <c r="J12" s="45">
        <v>19.520341952761797</v>
      </c>
      <c r="K12" s="45">
        <v>17.916492017529542</v>
      </c>
      <c r="L12" s="45">
        <v>35.440615914661592</v>
      </c>
      <c r="M12" s="45">
        <v>11.0200549741055</v>
      </c>
      <c r="N12" s="45">
        <v>5.984550280669799</v>
      </c>
      <c r="O12" s="45">
        <v>50.108074182995011</v>
      </c>
      <c r="P12" s="45">
        <v>18.795567584304138</v>
      </c>
      <c r="Q12" s="45">
        <v>-0.47470736999999907</v>
      </c>
      <c r="R12" s="45">
        <v>5.663000000000002</v>
      </c>
      <c r="S12" s="45">
        <v>1.1149584218226565</v>
      </c>
      <c r="T12" s="45">
        <v>-5.0647968279063651</v>
      </c>
      <c r="U12" s="45">
        <v>198.93854004237136</v>
      </c>
      <c r="V12" s="45">
        <v>163.53122460362044</v>
      </c>
    </row>
    <row r="13" spans="2:23" ht="18" customHeight="1">
      <c r="B13" s="48" t="s">
        <v>178</v>
      </c>
      <c r="C13" s="49">
        <v>-14.869350350000001</v>
      </c>
      <c r="D13" s="49">
        <v>-15.029176000000007</v>
      </c>
      <c r="E13" s="49">
        <v>-1.3803162573100001E-2</v>
      </c>
      <c r="F13" s="49">
        <v>7.2504349292000017E-3</v>
      </c>
      <c r="G13" s="49">
        <v>-0.96220207138000013</v>
      </c>
      <c r="H13" s="49">
        <v>-0.81000797301999994</v>
      </c>
      <c r="I13" s="49">
        <v>-0.52353778852852084</v>
      </c>
      <c r="J13" s="49">
        <v>-0.49105577892276003</v>
      </c>
      <c r="K13" s="49">
        <v>-1.1051054493618</v>
      </c>
      <c r="L13" s="49">
        <v>0.88815984155280003</v>
      </c>
      <c r="M13" s="49">
        <v>9.6307372422508614E-2</v>
      </c>
      <c r="N13" s="49">
        <v>-5.9066004948505946E-2</v>
      </c>
      <c r="O13" s="49">
        <v>0.43497826613130697</v>
      </c>
      <c r="P13" s="49">
        <v>0</v>
      </c>
      <c r="Q13" s="49">
        <v>-3.0400000000000002E-4</v>
      </c>
      <c r="R13" s="49">
        <v>0</v>
      </c>
      <c r="S13" s="49">
        <v>-5.4499999998914583E-3</v>
      </c>
      <c r="T13" s="49">
        <v>-4.2748199999259606E-3</v>
      </c>
      <c r="U13" s="49">
        <v>-16.948467183289498</v>
      </c>
      <c r="V13" s="49">
        <v>-15.4981703004092</v>
      </c>
    </row>
    <row r="14" spans="2:23" ht="18" customHeight="1">
      <c r="B14" s="50" t="s">
        <v>179</v>
      </c>
      <c r="C14" s="51">
        <v>92.051221473280435</v>
      </c>
      <c r="D14" s="51">
        <v>57.416714144638689</v>
      </c>
      <c r="E14" s="51">
        <v>46.573801772795136</v>
      </c>
      <c r="F14" s="51">
        <v>118.76348371587497</v>
      </c>
      <c r="G14" s="51">
        <v>35.704397074526725</v>
      </c>
      <c r="H14" s="51">
        <v>-30.357134947170621</v>
      </c>
      <c r="I14" s="51">
        <v>1.8623779636427003</v>
      </c>
      <c r="J14" s="51">
        <v>7.9846160791129712</v>
      </c>
      <c r="K14" s="51">
        <v>24.225642402071557</v>
      </c>
      <c r="L14" s="51">
        <v>25.492884161134562</v>
      </c>
      <c r="M14" s="51">
        <v>2.3875066208264855</v>
      </c>
      <c r="N14" s="51">
        <v>-4.9355655841099271</v>
      </c>
      <c r="O14" s="51">
        <v>11.67551911441177</v>
      </c>
      <c r="P14" s="51">
        <v>23.564094211483521</v>
      </c>
      <c r="Q14" s="51">
        <v>-11.009959589999912</v>
      </c>
      <c r="R14" s="51">
        <v>5.2647298100000297</v>
      </c>
      <c r="S14" s="51">
        <v>5.1374143164345618</v>
      </c>
      <c r="T14" s="51">
        <v>-4.2279048798824217</v>
      </c>
      <c r="U14" s="51">
        <v>208.60792114798943</v>
      </c>
      <c r="V14" s="51">
        <v>198.96591671108195</v>
      </c>
    </row>
    <row r="15" spans="2:23" ht="18" customHeight="1">
      <c r="B15" s="52" t="s">
        <v>171</v>
      </c>
      <c r="C15" s="53">
        <v>387.5497435000002</v>
      </c>
      <c r="D15" s="53">
        <v>421.66277934000016</v>
      </c>
      <c r="E15" s="53">
        <v>312.08875126237706</v>
      </c>
      <c r="F15" s="53">
        <v>416.60206772107813</v>
      </c>
      <c r="G15" s="53">
        <v>0.13839404205222394</v>
      </c>
      <c r="H15" s="53">
        <v>0.26259985968337196</v>
      </c>
      <c r="I15" s="53">
        <v>66.313620195875018</v>
      </c>
      <c r="J15" s="53">
        <v>58.977959152891003</v>
      </c>
      <c r="K15" s="53">
        <v>71.407932883437013</v>
      </c>
      <c r="L15" s="53">
        <v>91.525178385067989</v>
      </c>
      <c r="M15" s="53">
        <v>113.52594843838898</v>
      </c>
      <c r="N15" s="53">
        <v>139.41938663575101</v>
      </c>
      <c r="O15" s="53">
        <v>74.237122532538024</v>
      </c>
      <c r="P15" s="53">
        <v>122.80188558383907</v>
      </c>
      <c r="Q15" s="53">
        <v>0</v>
      </c>
      <c r="R15" s="53">
        <v>0</v>
      </c>
      <c r="S15" s="53">
        <v>1.1311840353300795E-11</v>
      </c>
      <c r="T15" s="53">
        <v>-2.002343535423279E-11</v>
      </c>
      <c r="U15" s="53">
        <v>1025.2615128546799</v>
      </c>
      <c r="V15" s="53">
        <v>1251.2518566782915</v>
      </c>
    </row>
    <row r="16" spans="2:23" ht="18" customHeight="1">
      <c r="B16" s="44" t="s">
        <v>172</v>
      </c>
      <c r="C16" s="45">
        <v>400.45018232000007</v>
      </c>
      <c r="D16" s="45">
        <v>427.91610408999998</v>
      </c>
      <c r="E16" s="45">
        <v>272.00458417473004</v>
      </c>
      <c r="F16" s="45">
        <v>338.68033472770696</v>
      </c>
      <c r="G16" s="45">
        <v>0.68473374216294003</v>
      </c>
      <c r="H16" s="45">
        <v>0.54323568930560984</v>
      </c>
      <c r="I16" s="45">
        <v>66.463036045356972</v>
      </c>
      <c r="J16" s="45">
        <v>57.494374439123987</v>
      </c>
      <c r="K16" s="45">
        <v>58.082585565881402</v>
      </c>
      <c r="L16" s="45">
        <v>73.404410584573014</v>
      </c>
      <c r="M16" s="45">
        <v>102.72728306307502</v>
      </c>
      <c r="N16" s="45">
        <v>118.55847584385904</v>
      </c>
      <c r="O16" s="45">
        <v>59.041477632692988</v>
      </c>
      <c r="P16" s="45">
        <v>110.82506091396499</v>
      </c>
      <c r="Q16" s="45">
        <v>0</v>
      </c>
      <c r="R16" s="45">
        <v>0</v>
      </c>
      <c r="S16" s="45">
        <v>2.0349943952169269E-11</v>
      </c>
      <c r="T16" s="45">
        <v>-1.3387762010097503E-11</v>
      </c>
      <c r="U16" s="45">
        <v>959.45388254391992</v>
      </c>
      <c r="V16" s="45">
        <v>1127.4219962885204</v>
      </c>
    </row>
    <row r="17" spans="2:22" ht="18" customHeight="1">
      <c r="B17" s="44" t="s">
        <v>173</v>
      </c>
      <c r="C17" s="45">
        <v>-337.49105021000014</v>
      </c>
      <c r="D17" s="45">
        <v>-323.40668014000016</v>
      </c>
      <c r="E17" s="45">
        <v>-126.69464638152954</v>
      </c>
      <c r="F17" s="45">
        <v>-128.89376107366937</v>
      </c>
      <c r="G17" s="45">
        <v>-0.35530933490291394</v>
      </c>
      <c r="H17" s="45">
        <v>-0.30491471554788807</v>
      </c>
      <c r="I17" s="45">
        <v>-60.589667720633344</v>
      </c>
      <c r="J17" s="45">
        <v>13.207790923176944</v>
      </c>
      <c r="K17" s="45">
        <v>-56.170772487535231</v>
      </c>
      <c r="L17" s="45">
        <v>-57.329179298891461</v>
      </c>
      <c r="M17" s="45">
        <v>-68.811072269917204</v>
      </c>
      <c r="N17" s="45">
        <v>-62.135403262651039</v>
      </c>
      <c r="O17" s="45">
        <v>-30.500478369500826</v>
      </c>
      <c r="P17" s="45">
        <v>-68.974750849472002</v>
      </c>
      <c r="Q17" s="45">
        <v>0</v>
      </c>
      <c r="R17" s="45">
        <v>0</v>
      </c>
      <c r="S17" s="45">
        <v>1.1652900866465643E-12</v>
      </c>
      <c r="T17" s="45">
        <v>-4.6802597353234886E-12</v>
      </c>
      <c r="U17" s="45">
        <v>-680.61299677401803</v>
      </c>
      <c r="V17" s="45">
        <v>-627.83689841705973</v>
      </c>
    </row>
    <row r="18" spans="2:22" ht="18" customHeight="1">
      <c r="B18" s="44" t="s">
        <v>174</v>
      </c>
      <c r="C18" s="45">
        <v>-61.203609400000005</v>
      </c>
      <c r="D18" s="45">
        <v>-41.829121189999995</v>
      </c>
      <c r="E18" s="45">
        <v>-124.52102061040699</v>
      </c>
      <c r="F18" s="45">
        <v>-152.66299934373603</v>
      </c>
      <c r="G18" s="45">
        <v>-0.38234218469911374</v>
      </c>
      <c r="H18" s="45">
        <v>-0.292902193846167</v>
      </c>
      <c r="I18" s="45">
        <v>-5.3311007909583008</v>
      </c>
      <c r="J18" s="45">
        <v>-5.3434117191774995</v>
      </c>
      <c r="K18" s="45">
        <v>-24.239345218130495</v>
      </c>
      <c r="L18" s="45">
        <v>-35.948259203896114</v>
      </c>
      <c r="M18" s="45">
        <v>-43.505191149297602</v>
      </c>
      <c r="N18" s="45">
        <v>-54.635920607028808</v>
      </c>
      <c r="O18" s="45">
        <v>-33.839969107591394</v>
      </c>
      <c r="P18" s="45">
        <v>-38.809403752659904</v>
      </c>
      <c r="Q18" s="45">
        <v>0</v>
      </c>
      <c r="R18" s="45">
        <v>0</v>
      </c>
      <c r="S18" s="45">
        <v>1.4941199999998744</v>
      </c>
      <c r="T18" s="45">
        <v>4.3655745685100554E-13</v>
      </c>
      <c r="U18" s="45">
        <v>-291.52845846108409</v>
      </c>
      <c r="V18" s="45">
        <v>-329.52201801034403</v>
      </c>
    </row>
    <row r="19" spans="2:22" ht="18" customHeight="1">
      <c r="B19" s="44" t="s">
        <v>175</v>
      </c>
      <c r="C19" s="45">
        <v>-6.2077554100000008</v>
      </c>
      <c r="D19" s="45">
        <v>-2.1200454999999989</v>
      </c>
      <c r="E19" s="45">
        <v>4.3641654161867049E-2</v>
      </c>
      <c r="F19" s="45">
        <v>-9.6074734619907953E-2</v>
      </c>
      <c r="G19" s="45">
        <v>0</v>
      </c>
      <c r="H19" s="45">
        <v>0</v>
      </c>
      <c r="I19" s="45">
        <v>0.16701151729279701</v>
      </c>
      <c r="J19" s="45">
        <v>0.13349558954162399</v>
      </c>
      <c r="K19" s="45">
        <v>1.932618856531032</v>
      </c>
      <c r="L19" s="45">
        <v>-0.15384667952987519</v>
      </c>
      <c r="M19" s="45">
        <v>-0.5804131715616887</v>
      </c>
      <c r="N19" s="45">
        <v>-0.95425476105770501</v>
      </c>
      <c r="O19" s="45">
        <v>0.11663659755610889</v>
      </c>
      <c r="P19" s="45">
        <v>-0.27022570985103811</v>
      </c>
      <c r="Q19" s="45">
        <v>0</v>
      </c>
      <c r="R19" s="45">
        <v>0</v>
      </c>
      <c r="S19" s="45">
        <v>-1.5252499999999038</v>
      </c>
      <c r="T19" s="45">
        <v>-1.0743406164692716E-13</v>
      </c>
      <c r="U19" s="45">
        <v>-6.0535099560197878</v>
      </c>
      <c r="V19" s="45">
        <v>-3.4609517955170119</v>
      </c>
    </row>
    <row r="20" spans="2:22" ht="18" customHeight="1">
      <c r="B20" s="46" t="s">
        <v>176</v>
      </c>
      <c r="C20" s="47">
        <v>-4.4522327000000814</v>
      </c>
      <c r="D20" s="47">
        <v>60.560257259999815</v>
      </c>
      <c r="E20" s="47">
        <v>20.832558836955378</v>
      </c>
      <c r="F20" s="47">
        <v>57.027499575681688</v>
      </c>
      <c r="G20" s="47">
        <v>-5.2917777439087654E-2</v>
      </c>
      <c r="H20" s="47">
        <v>-5.4581220088445237E-2</v>
      </c>
      <c r="I20" s="47">
        <v>0.70927905105812528</v>
      </c>
      <c r="J20" s="47">
        <v>65.492249232665074</v>
      </c>
      <c r="K20" s="47">
        <v>-20.394913283253295</v>
      </c>
      <c r="L20" s="47">
        <v>-20.026874597744431</v>
      </c>
      <c r="M20" s="47">
        <v>-10.169393527701473</v>
      </c>
      <c r="N20" s="47">
        <v>0.83289721312149068</v>
      </c>
      <c r="O20" s="47">
        <v>-5.1823332468431218</v>
      </c>
      <c r="P20" s="47">
        <v>2.7706806019820469</v>
      </c>
      <c r="Q20" s="47">
        <v>0</v>
      </c>
      <c r="R20" s="47">
        <v>0</v>
      </c>
      <c r="S20" s="47">
        <v>-3.1129999978418255E-2</v>
      </c>
      <c r="T20" s="47">
        <v>-1.7738898350216912E-11</v>
      </c>
      <c r="U20" s="47">
        <v>-18.741082647201949</v>
      </c>
      <c r="V20" s="47">
        <v>166.60212806559957</v>
      </c>
    </row>
    <row r="21" spans="2:22" ht="18" customHeight="1">
      <c r="B21" s="54" t="s">
        <v>180</v>
      </c>
      <c r="C21" s="55">
        <v>73.921603183440936</v>
      </c>
      <c r="D21" s="55">
        <v>24.809812790338142</v>
      </c>
      <c r="E21" s="55">
        <v>2.3989244097051881</v>
      </c>
      <c r="F21" s="55">
        <v>47.587803402584214</v>
      </c>
      <c r="G21" s="55">
        <v>0.2039390586959865</v>
      </c>
      <c r="H21" s="55">
        <v>0.20851533589467552</v>
      </c>
      <c r="I21" s="55">
        <v>3.8292137612905819</v>
      </c>
      <c r="J21" s="55">
        <v>-61.557743518051382</v>
      </c>
      <c r="K21" s="55">
        <v>18.098916192899907</v>
      </c>
      <c r="L21" s="55">
        <v>28.358711014114959</v>
      </c>
      <c r="M21" s="55">
        <v>10.593565695388335</v>
      </c>
      <c r="N21" s="55">
        <v>6.7194450681994997</v>
      </c>
      <c r="O21" s="55">
        <v>9.8720617156216512</v>
      </c>
      <c r="P21" s="55">
        <v>5.5214603902012982</v>
      </c>
      <c r="Q21" s="55">
        <v>0</v>
      </c>
      <c r="R21" s="55">
        <v>0</v>
      </c>
      <c r="S21" s="55">
        <v>3.1130000004488068E-2</v>
      </c>
      <c r="T21" s="55">
        <v>-2.9103830456733705E-12</v>
      </c>
      <c r="U21" s="55">
        <v>118.94935401704709</v>
      </c>
      <c r="V21" s="55">
        <v>51.648004483278527</v>
      </c>
    </row>
    <row r="22" spans="2:22" ht="18" customHeight="1">
      <c r="B22" s="50" t="s">
        <v>181</v>
      </c>
      <c r="C22" s="51">
        <v>69.469370483440855</v>
      </c>
      <c r="D22" s="51">
        <v>85.370070050337972</v>
      </c>
      <c r="E22" s="51">
        <v>23.231483246660567</v>
      </c>
      <c r="F22" s="51">
        <v>104.6153029782659</v>
      </c>
      <c r="G22" s="51">
        <v>0.15102128125689879</v>
      </c>
      <c r="H22" s="51">
        <v>0.15393411580623029</v>
      </c>
      <c r="I22" s="51">
        <v>4.5384928123487072</v>
      </c>
      <c r="J22" s="51">
        <v>3.9345057146136924</v>
      </c>
      <c r="K22" s="51">
        <v>-2.2959970903533886</v>
      </c>
      <c r="L22" s="51">
        <v>8.3318364163705283</v>
      </c>
      <c r="M22" s="51">
        <v>0.42417216768686217</v>
      </c>
      <c r="N22" s="51">
        <v>7.5523422813209908</v>
      </c>
      <c r="O22" s="51">
        <v>4.6897284687785294</v>
      </c>
      <c r="P22" s="51">
        <v>8.2921409921833451</v>
      </c>
      <c r="Q22" s="51">
        <v>0</v>
      </c>
      <c r="R22" s="51">
        <v>0</v>
      </c>
      <c r="S22" s="51">
        <v>2.6105340111826081E-11</v>
      </c>
      <c r="T22" s="51">
        <v>-2.0649281395890282E-11</v>
      </c>
      <c r="U22" s="51">
        <v>100.20827136984514</v>
      </c>
      <c r="V22" s="51">
        <v>218.25013254887813</v>
      </c>
    </row>
    <row r="23" spans="2:22" ht="18" customHeight="1">
      <c r="B23" s="50" t="s">
        <v>182</v>
      </c>
      <c r="C23" s="51">
        <v>11.304012190000034</v>
      </c>
      <c r="D23" s="51">
        <v>15.811403620000021</v>
      </c>
      <c r="E23" s="51">
        <v>2.4383343886840585</v>
      </c>
      <c r="F23" s="51">
        <v>1.7473785765837269</v>
      </c>
      <c r="G23" s="51">
        <v>-0.69145236892168893</v>
      </c>
      <c r="H23" s="51">
        <v>-0.57096179065977315</v>
      </c>
      <c r="I23" s="51">
        <v>1.2545765320141539E-2</v>
      </c>
      <c r="J23" s="51">
        <v>2.4845482358797244E-2</v>
      </c>
      <c r="K23" s="51">
        <v>1.10767330998748</v>
      </c>
      <c r="L23" s="51">
        <v>3.8227479265495292</v>
      </c>
      <c r="M23" s="51">
        <v>0.71935904286395314</v>
      </c>
      <c r="N23" s="51">
        <v>0.50851287346609708</v>
      </c>
      <c r="O23" s="51">
        <v>0</v>
      </c>
      <c r="P23" s="51">
        <v>0</v>
      </c>
      <c r="Q23" s="51">
        <v>-4.7510955933311632</v>
      </c>
      <c r="R23" s="51">
        <v>-4.6354870553458598</v>
      </c>
      <c r="S23" s="51">
        <v>-46.355876287716796</v>
      </c>
      <c r="T23" s="51">
        <v>-41.654554956398982</v>
      </c>
      <c r="U23" s="51">
        <v>-36.216499553113977</v>
      </c>
      <c r="V23" s="51">
        <v>-24.946115323446453</v>
      </c>
    </row>
    <row r="24" spans="2:22" ht="18" customHeight="1">
      <c r="B24" s="52" t="s">
        <v>183</v>
      </c>
      <c r="C24" s="53">
        <v>0</v>
      </c>
      <c r="D24" s="53">
        <v>-6.4979999999997592E-5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-16.627668323186899</v>
      </c>
      <c r="K24" s="53">
        <v>-3.1225176037218505</v>
      </c>
      <c r="L24" s="53">
        <v>-21.9590551926225</v>
      </c>
      <c r="M24" s="53">
        <v>0</v>
      </c>
      <c r="N24" s="53">
        <v>0</v>
      </c>
      <c r="O24" s="53">
        <v>0</v>
      </c>
      <c r="P24" s="53">
        <v>0</v>
      </c>
      <c r="Q24" s="53">
        <v>-0.16387075999999995</v>
      </c>
      <c r="R24" s="53">
        <v>-0.79888892174827197</v>
      </c>
      <c r="S24" s="53">
        <v>0</v>
      </c>
      <c r="T24" s="53">
        <v>7.5380590658369324E-14</v>
      </c>
      <c r="U24" s="53">
        <v>-3.2863883637218496</v>
      </c>
      <c r="V24" s="53">
        <v>-39.385677417557602</v>
      </c>
    </row>
    <row r="25" spans="2:22" ht="18" customHeight="1">
      <c r="B25" s="46" t="s">
        <v>184</v>
      </c>
      <c r="C25" s="47">
        <v>172.8246041467213</v>
      </c>
      <c r="D25" s="47">
        <v>158.59812283497669</v>
      </c>
      <c r="E25" s="47">
        <v>72.243619408139779</v>
      </c>
      <c r="F25" s="47">
        <v>225.12616527072464</v>
      </c>
      <c r="G25" s="47">
        <v>35.163965986861939</v>
      </c>
      <c r="H25" s="47">
        <v>-30.774162622024164</v>
      </c>
      <c r="I25" s="47">
        <v>6.4134165413115483</v>
      </c>
      <c r="J25" s="47">
        <v>-4.6837010471014384</v>
      </c>
      <c r="K25" s="47">
        <v>19.914801017983791</v>
      </c>
      <c r="L25" s="47">
        <v>15.688413311432114</v>
      </c>
      <c r="M25" s="47">
        <v>3.5310378313772972</v>
      </c>
      <c r="N25" s="47">
        <v>3.1252895706771611</v>
      </c>
      <c r="O25" s="47">
        <v>16.36524758319031</v>
      </c>
      <c r="P25" s="47">
        <v>31.85623520366687</v>
      </c>
      <c r="Q25" s="47">
        <v>-15.924925943331075</v>
      </c>
      <c r="R25" s="47">
        <v>-0.16964616709410052</v>
      </c>
      <c r="S25" s="47">
        <v>-41.218461971256104</v>
      </c>
      <c r="T25" s="47">
        <v>-45.88245983630199</v>
      </c>
      <c r="U25" s="47">
        <v>269.31330460099878</v>
      </c>
      <c r="V25" s="47">
        <v>352.88425651895602</v>
      </c>
    </row>
    <row r="26" spans="2:22" ht="18" customHeight="1">
      <c r="B26" s="44" t="s">
        <v>185</v>
      </c>
      <c r="C26" s="45">
        <v>-42.225663727500006</v>
      </c>
      <c r="D26" s="45">
        <v>-28.524364284999898</v>
      </c>
      <c r="E26" s="45">
        <v>-21.932792890621901</v>
      </c>
      <c r="F26" s="45">
        <v>-58.809877441677912</v>
      </c>
      <c r="G26" s="45">
        <v>-9.4150470894974987</v>
      </c>
      <c r="H26" s="45">
        <v>9.1430813689078398</v>
      </c>
      <c r="I26" s="45">
        <v>-1.99273707507884</v>
      </c>
      <c r="J26" s="45">
        <v>-2.7425054055686617</v>
      </c>
      <c r="K26" s="45">
        <v>-3.4597139534555019</v>
      </c>
      <c r="L26" s="45">
        <v>3.8029505948259299</v>
      </c>
      <c r="M26" s="45">
        <v>-2.0214017615239799</v>
      </c>
      <c r="N26" s="45">
        <v>1.2576187263809011</v>
      </c>
      <c r="O26" s="45">
        <v>-3.7493865225230998</v>
      </c>
      <c r="P26" s="45">
        <v>-9.2402263804798999</v>
      </c>
      <c r="Q26" s="45">
        <v>16.474113330000002</v>
      </c>
      <c r="R26" s="45">
        <v>-0.25307225643459019</v>
      </c>
      <c r="S26" s="45">
        <v>9.871677219998837</v>
      </c>
      <c r="T26" s="45">
        <v>14.669157025000276</v>
      </c>
      <c r="U26" s="45">
        <v>-58.450952470201997</v>
      </c>
      <c r="V26" s="45">
        <v>-70.697238054046039</v>
      </c>
    </row>
    <row r="27" spans="2:22" ht="18" customHeight="1">
      <c r="B27" s="44" t="s">
        <v>186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-6.7807908441697009</v>
      </c>
      <c r="D28" s="49">
        <v>-14.737196797464904</v>
      </c>
      <c r="E28" s="49">
        <v>-36.562437918210804</v>
      </c>
      <c r="F28" s="49">
        <v>-117.34646396024698</v>
      </c>
      <c r="G28" s="49">
        <v>0</v>
      </c>
      <c r="H28" s="49">
        <v>1.5127973084171895E-2</v>
      </c>
      <c r="I28" s="49">
        <v>-3.5264074627090798</v>
      </c>
      <c r="J28" s="49">
        <v>-1.5539683177675609</v>
      </c>
      <c r="K28" s="49">
        <v>-0.7858252928145002</v>
      </c>
      <c r="L28" s="49">
        <v>-9.3174676798077782E-2</v>
      </c>
      <c r="M28" s="49">
        <v>-1.0608934282547193</v>
      </c>
      <c r="N28" s="49">
        <v>2.4974833018936762</v>
      </c>
      <c r="O28" s="49">
        <v>-3.3393825812900796E-3</v>
      </c>
      <c r="P28" s="49">
        <v>-4.8754848022384797E-4</v>
      </c>
      <c r="Q28" s="49">
        <v>-0.42437638346868112</v>
      </c>
      <c r="R28" s="49">
        <v>-0.12900858652021302</v>
      </c>
      <c r="S28" s="49">
        <v>-1.3171126950842167</v>
      </c>
      <c r="T28" s="49">
        <v>-7.7271159133946554E-2</v>
      </c>
      <c r="U28" s="49">
        <v>-50.461183407293007</v>
      </c>
      <c r="V28" s="49">
        <v>-131.42495977143409</v>
      </c>
    </row>
    <row r="29" spans="2:22" ht="18" customHeight="1">
      <c r="B29" s="50" t="s">
        <v>194</v>
      </c>
      <c r="C29" s="51">
        <v>123.81814957505159</v>
      </c>
      <c r="D29" s="51">
        <v>115.33656175251187</v>
      </c>
      <c r="E29" s="51">
        <v>13.748388599307077</v>
      </c>
      <c r="F29" s="51">
        <v>48.969823868799779</v>
      </c>
      <c r="G29" s="51">
        <v>25.74891889736444</v>
      </c>
      <c r="H29" s="51">
        <v>-21.615953280032151</v>
      </c>
      <c r="I29" s="51">
        <v>0.89427200352362846</v>
      </c>
      <c r="J29" s="51">
        <v>-8.9801747704376602</v>
      </c>
      <c r="K29" s="51">
        <v>15.669261771713789</v>
      </c>
      <c r="L29" s="51">
        <v>19.398189229459959</v>
      </c>
      <c r="M29" s="51">
        <v>0.44874264159859933</v>
      </c>
      <c r="N29" s="51">
        <v>6.8803915989517392</v>
      </c>
      <c r="O29" s="51">
        <v>12.612521678085926</v>
      </c>
      <c r="P29" s="51">
        <v>22.615521274706751</v>
      </c>
      <c r="Q29" s="51">
        <v>0.12481100320024452</v>
      </c>
      <c r="R29" s="51">
        <v>-0.55172701004890357</v>
      </c>
      <c r="S29" s="51">
        <v>-32.66389744634148</v>
      </c>
      <c r="T29" s="51">
        <v>-31.290573970435659</v>
      </c>
      <c r="U29" s="51">
        <v>160.4011687235037</v>
      </c>
      <c r="V29" s="51">
        <v>150.76205869347592</v>
      </c>
    </row>
    <row r="30" spans="2:22" ht="18" customHeight="1">
      <c r="B30" s="215" t="s">
        <v>6</v>
      </c>
      <c r="C30" s="57">
        <v>0.73106612242728697</v>
      </c>
      <c r="D30" s="57">
        <v>0.74840694833176413</v>
      </c>
      <c r="E30" s="57">
        <v>0.53659232155905612</v>
      </c>
      <c r="F30" s="57">
        <v>0.47400197750842799</v>
      </c>
      <c r="G30" s="57">
        <v>0.69471018668960416</v>
      </c>
      <c r="H30" s="57">
        <v>0.83695348534001535</v>
      </c>
      <c r="I30" s="57">
        <v>0.77658362454981533</v>
      </c>
      <c r="J30" s="57">
        <v>0.7957426704497822</v>
      </c>
      <c r="K30" s="57">
        <v>0.60537797661214143</v>
      </c>
      <c r="L30" s="57">
        <v>0.70823298489472597</v>
      </c>
      <c r="M30" s="57">
        <v>0.79983804578859519</v>
      </c>
      <c r="N30" s="57">
        <v>0.78772208140053102</v>
      </c>
      <c r="O30" s="57">
        <v>0.77751339129969632</v>
      </c>
      <c r="P30" s="57">
        <v>0.70994024794958865</v>
      </c>
      <c r="Q30" s="57">
        <v>0.58852168849925102</v>
      </c>
      <c r="R30" s="57">
        <v>0.60284153964708742</v>
      </c>
      <c r="S30" s="57"/>
      <c r="T30" s="57"/>
      <c r="U30" s="57">
        <v>0.71328345654020897</v>
      </c>
      <c r="V30" s="57">
        <v>0.71162408810945188</v>
      </c>
    </row>
    <row r="31" spans="2:22" ht="18" customHeight="1">
      <c r="B31" s="215" t="s">
        <v>5</v>
      </c>
      <c r="C31" s="58">
        <v>0.22856871309587587</v>
      </c>
      <c r="D31" s="58">
        <v>0.21779868770270988</v>
      </c>
      <c r="E31" s="58">
        <v>0.35984741084995336</v>
      </c>
      <c r="F31" s="58">
        <v>0.34438324751257043</v>
      </c>
      <c r="G31" s="58">
        <v>0.29422056093175364</v>
      </c>
      <c r="H31" s="58">
        <v>0.29303744912274127</v>
      </c>
      <c r="I31" s="58">
        <v>0.29642095918224898</v>
      </c>
      <c r="J31" s="58">
        <v>0.2610466259535355</v>
      </c>
      <c r="K31" s="58">
        <v>0.34956003131532665</v>
      </c>
      <c r="L31" s="58">
        <v>0.34499735659515113</v>
      </c>
      <c r="M31" s="58">
        <v>0.24239473489620383</v>
      </c>
      <c r="N31" s="58">
        <v>0.25195923916571045</v>
      </c>
      <c r="O31" s="58">
        <v>0.27281681328216811</v>
      </c>
      <c r="P31" s="58">
        <v>0.2846608233817513</v>
      </c>
      <c r="Q31" s="58">
        <v>0.51645117905871085</v>
      </c>
      <c r="R31" s="58">
        <v>0.40350837137586082</v>
      </c>
      <c r="S31" s="58"/>
      <c r="T31" s="58"/>
      <c r="U31" s="58">
        <v>0.2787088244781743</v>
      </c>
      <c r="V31" s="58">
        <v>0.27497275883232775</v>
      </c>
    </row>
    <row r="32" spans="2:22" ht="18" customHeight="1">
      <c r="B32" s="59" t="s">
        <v>4</v>
      </c>
      <c r="C32" s="60">
        <v>0.95963483552316287</v>
      </c>
      <c r="D32" s="60">
        <v>0.96620563603447396</v>
      </c>
      <c r="E32" s="60">
        <v>0.89643973240900943</v>
      </c>
      <c r="F32" s="60">
        <v>0.81838522502099842</v>
      </c>
      <c r="G32" s="60">
        <v>0.9889307476213578</v>
      </c>
      <c r="H32" s="60">
        <v>1.1299909344627566</v>
      </c>
      <c r="I32" s="60">
        <v>1.0730045837320643</v>
      </c>
      <c r="J32" s="60">
        <v>1.0567892964033176</v>
      </c>
      <c r="K32" s="60">
        <v>0.95493800792746808</v>
      </c>
      <c r="L32" s="60">
        <v>1.0532303414898772</v>
      </c>
      <c r="M32" s="60">
        <v>1.0422327806847991</v>
      </c>
      <c r="N32" s="60">
        <v>1.0396813205662414</v>
      </c>
      <c r="O32" s="60">
        <v>1.0503302045818645</v>
      </c>
      <c r="P32" s="60">
        <v>0.99460107133134001</v>
      </c>
      <c r="Q32" s="60">
        <v>1.104972867557962</v>
      </c>
      <c r="R32" s="60">
        <v>1.0063499110229484</v>
      </c>
      <c r="S32" s="60"/>
      <c r="T32" s="60"/>
      <c r="U32" s="60">
        <v>0.99199228101838322</v>
      </c>
      <c r="V32" s="60">
        <v>0.98659684694177963</v>
      </c>
    </row>
    <row r="33" spans="2:22" ht="18" customHeight="1"/>
    <row r="34" spans="2:22" ht="20.100000000000001" customHeight="1">
      <c r="B34" s="215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</row>
    <row r="35" spans="2:22" ht="15" customHeight="1">
      <c r="B35" s="216" t="s">
        <v>217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</row>
    <row r="36" spans="2:22" ht="15" customHeight="1">
      <c r="B36" s="27"/>
    </row>
    <row r="64" ht="15" customHeight="1"/>
    <row r="65" ht="15" customHeight="1"/>
    <row r="66" ht="15" customHeight="1"/>
    <row r="67" ht="15" customHeight="1"/>
    <row r="68" ht="15" customHeight="1"/>
    <row r="69" ht="15" customHeight="1"/>
  </sheetData>
  <mergeCells count="10">
    <mergeCell ref="O4:P4"/>
    <mergeCell ref="Q4:R4"/>
    <mergeCell ref="S4:T4"/>
    <mergeCell ref="U4:V4"/>
    <mergeCell ref="C4:D4"/>
    <mergeCell ref="E4:F4"/>
    <mergeCell ref="G4:H4"/>
    <mergeCell ref="I4:J4"/>
    <mergeCell ref="K4:L4"/>
    <mergeCell ref="M4:N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O85"/>
  <sheetViews>
    <sheetView showGridLines="0" showRowColHeaders="0" zoomScale="70" zoomScaleNormal="70" zoomScaleSheetLayoutView="50" workbookViewId="0"/>
  </sheetViews>
  <sheetFormatPr baseColWidth="10" defaultColWidth="0" defaultRowHeight="15.75"/>
  <cols>
    <col min="1" max="1" width="11.140625" style="30" customWidth="1"/>
    <col min="2" max="2" width="66.7109375" style="30" customWidth="1"/>
    <col min="3" max="6" width="15.7109375" style="30" customWidth="1"/>
    <col min="7" max="7" width="9" style="30" customWidth="1"/>
    <col min="8" max="10" width="15.7109375" style="30" customWidth="1"/>
    <col min="11" max="11" width="9.7109375" style="30" customWidth="1"/>
    <col min="12" max="12" width="18" style="30" customWidth="1"/>
    <col min="13" max="15" width="11.42578125" style="30" customWidth="1"/>
    <col min="16" max="16384" width="11.42578125" style="30" hidden="1"/>
  </cols>
  <sheetData>
    <row r="1" spans="1:14" s="2" customFormat="1" ht="15" customHeight="1">
      <c r="A1" s="29"/>
    </row>
    <row r="2" spans="1:14" s="3" customFormat="1" ht="50.1" customHeight="1">
      <c r="A2" s="29"/>
      <c r="B2" s="118" t="str">
        <f>+CONCATENATE("Consolidated Profit &amp; Loss by Business Unit - Quarterly standalone figures")</f>
        <v>Consolidated Profit &amp; Loss by Business Unit - Quarterly standalone figures</v>
      </c>
      <c r="C2" s="11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 hidden="1">
      <c r="A3" s="29"/>
    </row>
    <row r="4" spans="1:14" hidden="1">
      <c r="A4" s="2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idden="1">
      <c r="A5" s="29"/>
      <c r="C5" s="31"/>
      <c r="D5" s="31"/>
      <c r="E5" s="31"/>
      <c r="F5" s="31"/>
      <c r="L5" s="31"/>
    </row>
    <row r="6" spans="1:14" ht="3.75" customHeight="1">
      <c r="A6" s="29"/>
      <c r="C6" s="185"/>
      <c r="D6" s="185"/>
      <c r="E6" s="185"/>
      <c r="F6" s="186"/>
      <c r="G6" s="185"/>
      <c r="H6" s="185"/>
      <c r="I6" s="185"/>
      <c r="J6" s="185"/>
      <c r="K6" s="185"/>
      <c r="L6" s="186"/>
    </row>
    <row r="7" spans="1:14" ht="15.75" customHeight="1">
      <c r="A7" s="29"/>
      <c r="B7" s="115"/>
      <c r="C7" s="221">
        <v>2021</v>
      </c>
      <c r="D7" s="222"/>
      <c r="E7" s="222"/>
      <c r="F7" s="222"/>
      <c r="G7" s="32"/>
      <c r="H7" s="223">
        <v>2022</v>
      </c>
      <c r="I7" s="224"/>
      <c r="J7" s="224"/>
      <c r="K7" s="76"/>
      <c r="L7" s="220" t="s">
        <v>243</v>
      </c>
    </row>
    <row r="8" spans="1:14" ht="45.75" customHeight="1">
      <c r="A8" s="29"/>
      <c r="B8" s="187" t="s">
        <v>135</v>
      </c>
      <c r="C8" s="217" t="s">
        <v>232</v>
      </c>
      <c r="D8" s="217" t="s">
        <v>233</v>
      </c>
      <c r="E8" s="217" t="s">
        <v>234</v>
      </c>
      <c r="F8" s="217" t="s">
        <v>241</v>
      </c>
      <c r="G8" s="32"/>
      <c r="H8" s="213" t="s">
        <v>232</v>
      </c>
      <c r="I8" s="213" t="s">
        <v>233</v>
      </c>
      <c r="J8" s="213" t="s">
        <v>242</v>
      </c>
      <c r="K8" s="32"/>
      <c r="L8" s="220"/>
    </row>
    <row r="9" spans="1:14" hidden="1">
      <c r="A9" s="29"/>
      <c r="B9" s="189" t="s">
        <v>136</v>
      </c>
      <c r="C9" s="190"/>
      <c r="D9" s="190"/>
      <c r="E9" s="190"/>
      <c r="F9" s="190"/>
      <c r="G9" s="191"/>
      <c r="H9" s="190"/>
      <c r="I9" s="190"/>
      <c r="J9" s="190"/>
      <c r="K9" s="192"/>
      <c r="L9" s="190"/>
    </row>
    <row r="10" spans="1:14" ht="15.6" customHeight="1">
      <c r="A10" s="29"/>
      <c r="B10" s="64" t="s">
        <v>145</v>
      </c>
      <c r="C10" s="70">
        <v>7303.9677309320296</v>
      </c>
      <c r="D10" s="70">
        <v>6779.0828001440705</v>
      </c>
      <c r="E10" s="70">
        <v>5699.9873776057975</v>
      </c>
      <c r="F10" s="70">
        <v>7474.2065309819991</v>
      </c>
      <c r="G10" s="101"/>
      <c r="H10" s="70">
        <v>7568.3311942154505</v>
      </c>
      <c r="I10" s="70">
        <v>7238.4382565666492</v>
      </c>
      <c r="J10" s="70">
        <v>7394.9960307106994</v>
      </c>
      <c r="K10" s="90"/>
      <c r="L10" s="91">
        <v>0.29737059765505436</v>
      </c>
    </row>
    <row r="11" spans="1:14" ht="15.6" customHeight="1">
      <c r="A11" s="29"/>
      <c r="B11" s="64" t="s">
        <v>137</v>
      </c>
      <c r="C11" s="70">
        <v>5895.6557519771004</v>
      </c>
      <c r="D11" s="70">
        <v>5766.9711041092005</v>
      </c>
      <c r="E11" s="70">
        <v>4969.3339978009008</v>
      </c>
      <c r="F11" s="70">
        <v>5522.6288424941995</v>
      </c>
      <c r="G11" s="101"/>
      <c r="H11" s="70">
        <v>6537.7181487819698</v>
      </c>
      <c r="I11" s="70">
        <v>5971.9688626519301</v>
      </c>
      <c r="J11" s="70">
        <v>6134.7763983100012</v>
      </c>
      <c r="K11" s="90"/>
      <c r="L11" s="91">
        <v>0.23452688046825759</v>
      </c>
    </row>
    <row r="12" spans="1:14" ht="15.6" customHeight="1">
      <c r="A12" s="29"/>
      <c r="B12" s="65" t="s">
        <v>138</v>
      </c>
      <c r="C12" s="70">
        <v>4769.9585527515001</v>
      </c>
      <c r="D12" s="70">
        <v>4576.692465691799</v>
      </c>
      <c r="E12" s="70">
        <v>3944.0724849462003</v>
      </c>
      <c r="F12" s="70">
        <v>3976.3895501752031</v>
      </c>
      <c r="G12" s="101"/>
      <c r="H12" s="70">
        <v>5367.9155459285794</v>
      </c>
      <c r="I12" s="70">
        <v>4738.2543164883209</v>
      </c>
      <c r="J12" s="70">
        <v>4883.5245416316993</v>
      </c>
      <c r="K12" s="90"/>
      <c r="L12" s="91">
        <v>0.2381934054891777</v>
      </c>
    </row>
    <row r="13" spans="1:14" ht="15.6" customHeight="1">
      <c r="A13" s="29"/>
      <c r="B13" s="65" t="s">
        <v>139</v>
      </c>
      <c r="C13" s="70">
        <v>1125.6971992256001</v>
      </c>
      <c r="D13" s="70">
        <v>1190.2786384174199</v>
      </c>
      <c r="E13" s="70">
        <v>1025.2615128546799</v>
      </c>
      <c r="F13" s="70">
        <v>1546.2392923190005</v>
      </c>
      <c r="G13" s="101"/>
      <c r="H13" s="70">
        <v>1169.8026028534</v>
      </c>
      <c r="I13" s="70">
        <v>1233.7145461636101</v>
      </c>
      <c r="J13" s="70">
        <v>1251.2518566782901</v>
      </c>
      <c r="K13" s="90"/>
      <c r="L13" s="91">
        <v>0.22042214692559312</v>
      </c>
    </row>
    <row r="14" spans="1:14" ht="15.6" customHeight="1">
      <c r="A14" s="29"/>
      <c r="B14" s="64" t="s">
        <v>3</v>
      </c>
      <c r="C14" s="70">
        <v>173.328336808578</v>
      </c>
      <c r="D14" s="70">
        <v>190.669731578626</v>
      </c>
      <c r="E14" s="70">
        <v>160.40157986231594</v>
      </c>
      <c r="F14" s="70">
        <v>240.79100729926404</v>
      </c>
      <c r="G14" s="101"/>
      <c r="H14" s="70">
        <v>154.48946367088899</v>
      </c>
      <c r="I14" s="70">
        <v>183.10717277900596</v>
      </c>
      <c r="J14" s="70">
        <v>150.76307680076803</v>
      </c>
      <c r="K14" s="90"/>
      <c r="L14" s="91">
        <v>-6.0089826233764777E-2</v>
      </c>
    </row>
    <row r="15" spans="1:14" ht="15.6" customHeight="1">
      <c r="A15" s="29"/>
      <c r="B15" s="64" t="s">
        <v>4</v>
      </c>
      <c r="C15" s="71">
        <v>0.94321953990721707</v>
      </c>
      <c r="D15" s="71">
        <v>0.95850014079767654</v>
      </c>
      <c r="E15" s="71">
        <v>0.99199228101838322</v>
      </c>
      <c r="F15" s="71">
        <v>1.0012665665159519</v>
      </c>
      <c r="G15" s="101"/>
      <c r="H15" s="71">
        <v>0.98018959952095663</v>
      </c>
      <c r="I15" s="71">
        <v>0.98612933149901338</v>
      </c>
      <c r="J15" s="71">
        <v>0.98659684694177963</v>
      </c>
      <c r="K15" s="90"/>
      <c r="L15" s="92">
        <v>-0.53954340766035891</v>
      </c>
    </row>
    <row r="16" spans="1:14" ht="15.6" customHeight="1">
      <c r="A16" s="29"/>
      <c r="B16" s="65" t="s">
        <v>6</v>
      </c>
      <c r="C16" s="71">
        <v>0.662875920782522</v>
      </c>
      <c r="D16" s="71">
        <v>0.65703326166078435</v>
      </c>
      <c r="E16" s="71">
        <v>0.71328345654020897</v>
      </c>
      <c r="F16" s="71">
        <v>0.69219795231161163</v>
      </c>
      <c r="G16" s="101"/>
      <c r="H16" s="71">
        <v>0.70502045815761138</v>
      </c>
      <c r="I16" s="71">
        <v>0.71819252754177743</v>
      </c>
      <c r="J16" s="71">
        <v>0.71162408810945188</v>
      </c>
      <c r="K16" s="90"/>
      <c r="L16" s="92">
        <v>-0.16593684307570911</v>
      </c>
    </row>
    <row r="17" spans="1:13" ht="15.6" customHeight="1">
      <c r="A17" s="29"/>
      <c r="B17" s="65" t="s">
        <v>5</v>
      </c>
      <c r="C17" s="71">
        <v>0.28034361912469508</v>
      </c>
      <c r="D17" s="71">
        <v>0.30146687913689219</v>
      </c>
      <c r="E17" s="71">
        <v>0.2787088244781743</v>
      </c>
      <c r="F17" s="71">
        <v>0.30906861420434023</v>
      </c>
      <c r="G17" s="101"/>
      <c r="H17" s="71">
        <v>0.27516914136334525</v>
      </c>
      <c r="I17" s="71">
        <v>0.26793680395723601</v>
      </c>
      <c r="J17" s="71">
        <v>0.27497275883232775</v>
      </c>
      <c r="K17" s="90"/>
      <c r="L17" s="92">
        <v>-0.37360656458465535</v>
      </c>
    </row>
    <row r="18" spans="1:13" ht="18.75">
      <c r="A18" s="29"/>
      <c r="B18" s="66" t="s">
        <v>140</v>
      </c>
      <c r="C18" s="67"/>
      <c r="D18" s="67"/>
      <c r="E18" s="67"/>
      <c r="F18" s="67"/>
      <c r="G18" s="101"/>
      <c r="H18" s="67"/>
      <c r="I18" s="67"/>
      <c r="J18" s="67"/>
      <c r="K18" s="90"/>
      <c r="L18" s="93"/>
    </row>
    <row r="19" spans="1:13">
      <c r="A19" s="29"/>
      <c r="B19" s="68" t="s">
        <v>137</v>
      </c>
      <c r="C19" s="69"/>
      <c r="D19" s="69"/>
      <c r="E19" s="69"/>
      <c r="F19" s="69"/>
      <c r="G19" s="101"/>
      <c r="H19" s="69"/>
      <c r="I19" s="69"/>
      <c r="J19" s="69"/>
      <c r="K19" s="90"/>
      <c r="L19" s="94"/>
    </row>
    <row r="20" spans="1:13">
      <c r="B20" s="64" t="s">
        <v>0</v>
      </c>
      <c r="C20" s="70">
        <v>2484.98150037</v>
      </c>
      <c r="D20" s="70">
        <v>1766.5238831000001</v>
      </c>
      <c r="E20" s="70">
        <v>1452.023981809999</v>
      </c>
      <c r="F20" s="70">
        <v>1892.880583000001</v>
      </c>
      <c r="G20" s="101"/>
      <c r="H20" s="70">
        <v>2541.8240164200001</v>
      </c>
      <c r="I20" s="70">
        <v>1693.9953691999995</v>
      </c>
      <c r="J20" s="70">
        <v>1529.3263070100011</v>
      </c>
      <c r="K20" s="90"/>
      <c r="L20" s="91">
        <v>5.3237636683963044E-2</v>
      </c>
    </row>
    <row r="21" spans="1:13">
      <c r="A21" s="29"/>
      <c r="B21" s="64" t="s">
        <v>8</v>
      </c>
      <c r="C21" s="70">
        <v>729.01007247344694</v>
      </c>
      <c r="D21" s="70">
        <v>866.54073574472307</v>
      </c>
      <c r="E21" s="70">
        <v>938.47730083179022</v>
      </c>
      <c r="F21" s="70">
        <v>806.05467181150971</v>
      </c>
      <c r="G21" s="101"/>
      <c r="H21" s="70">
        <v>986.50371029924497</v>
      </c>
      <c r="I21" s="70">
        <v>1253.727544374115</v>
      </c>
      <c r="J21" s="70">
        <v>1441.8545880635302</v>
      </c>
      <c r="K21" s="90"/>
      <c r="L21" s="91">
        <v>0.53637662497067018</v>
      </c>
      <c r="M21"/>
    </row>
    <row r="22" spans="1:13">
      <c r="A22" s="29"/>
      <c r="B22" s="64" t="s">
        <v>7</v>
      </c>
      <c r="C22" s="70">
        <v>454.74872527300101</v>
      </c>
      <c r="D22" s="70">
        <v>570.57177494913901</v>
      </c>
      <c r="E22" s="70">
        <v>517.17889584548993</v>
      </c>
      <c r="F22" s="70">
        <v>530.59603348322003</v>
      </c>
      <c r="G22" s="101"/>
      <c r="H22" s="70">
        <v>540.15220159352805</v>
      </c>
      <c r="I22" s="70">
        <v>729.14475486479193</v>
      </c>
      <c r="J22" s="70">
        <v>714.09494841623996</v>
      </c>
      <c r="K22" s="90"/>
      <c r="L22" s="91">
        <v>0.38075036346722818</v>
      </c>
      <c r="M22"/>
    </row>
    <row r="23" spans="1:13">
      <c r="A23"/>
      <c r="B23" s="64" t="s">
        <v>146</v>
      </c>
      <c r="C23" s="70">
        <v>430.65501704100103</v>
      </c>
      <c r="D23" s="70">
        <v>307.02287918432302</v>
      </c>
      <c r="E23" s="70">
        <v>290.96851177602593</v>
      </c>
      <c r="F23" s="70">
        <v>332.19924158076014</v>
      </c>
      <c r="G23" s="101"/>
      <c r="H23" s="70">
        <v>405.87406675579399</v>
      </c>
      <c r="I23" s="70">
        <v>302.39689755106104</v>
      </c>
      <c r="J23" s="70">
        <v>319.96114336955486</v>
      </c>
      <c r="K23" s="90"/>
      <c r="L23" s="91">
        <v>9.964181834165653E-2</v>
      </c>
      <c r="M23"/>
    </row>
    <row r="24" spans="1:13">
      <c r="A24" s="29"/>
      <c r="B24" s="64" t="s">
        <v>10</v>
      </c>
      <c r="C24" s="70">
        <v>389.67595278896601</v>
      </c>
      <c r="D24" s="70">
        <v>373.72847592069002</v>
      </c>
      <c r="E24" s="70">
        <v>408.04142991746403</v>
      </c>
      <c r="F24" s="70">
        <v>459.66142192288999</v>
      </c>
      <c r="G24" s="101"/>
      <c r="H24" s="70">
        <v>489.18737477133499</v>
      </c>
      <c r="I24" s="70">
        <v>473.51444632956299</v>
      </c>
      <c r="J24" s="70">
        <v>552.91756194043194</v>
      </c>
      <c r="K24" s="90"/>
      <c r="L24" s="91">
        <v>0.35505250545826317</v>
      </c>
      <c r="M24"/>
    </row>
    <row r="25" spans="1:13">
      <c r="A25" s="29"/>
      <c r="B25" s="64" t="s">
        <v>9</v>
      </c>
      <c r="C25" s="70">
        <v>454.573865331403</v>
      </c>
      <c r="D25" s="70">
        <v>892.42166452509707</v>
      </c>
      <c r="E25" s="70">
        <v>394.13558415825992</v>
      </c>
      <c r="F25" s="70">
        <v>446.52790827482977</v>
      </c>
      <c r="G25" s="101"/>
      <c r="H25" s="70">
        <v>576.34337329934397</v>
      </c>
      <c r="I25" s="70">
        <v>550.83432574686594</v>
      </c>
      <c r="J25" s="70">
        <v>522.6084235366302</v>
      </c>
      <c r="K25" s="90"/>
      <c r="L25" s="91">
        <v>0.32596102595695525</v>
      </c>
      <c r="M25"/>
    </row>
    <row r="26" spans="1:13">
      <c r="A26"/>
      <c r="B26" s="64" t="s">
        <v>195</v>
      </c>
      <c r="C26" s="70">
        <v>1586.49840000929</v>
      </c>
      <c r="D26" s="70">
        <v>1654.9424594452503</v>
      </c>
      <c r="E26" s="70">
        <v>1469.4244242718796</v>
      </c>
      <c r="F26" s="70">
        <v>1563.7163787110003</v>
      </c>
      <c r="G26" s="101"/>
      <c r="H26" s="70">
        <v>1862.1951367527299</v>
      </c>
      <c r="I26" s="70">
        <v>1830.6495881955598</v>
      </c>
      <c r="J26" s="70">
        <v>1865.40912129357</v>
      </c>
      <c r="K26" s="90"/>
      <c r="L26" s="91">
        <v>0.26948286041856584</v>
      </c>
      <c r="M26"/>
    </row>
    <row r="27" spans="1:13">
      <c r="A27"/>
      <c r="B27" s="64" t="s">
        <v>1</v>
      </c>
      <c r="C27" s="70">
        <v>118.64038117999999</v>
      </c>
      <c r="D27" s="70">
        <v>128.29509059</v>
      </c>
      <c r="E27" s="70">
        <v>155.91164026999996</v>
      </c>
      <c r="F27" s="70">
        <v>83.588147500000048</v>
      </c>
      <c r="G27" s="101"/>
      <c r="H27" s="70">
        <v>49.213060759999998</v>
      </c>
      <c r="I27" s="70">
        <v>55.256992040000007</v>
      </c>
      <c r="J27" s="70">
        <v>58.314123409999993</v>
      </c>
      <c r="K27" s="90"/>
      <c r="L27" s="91">
        <v>-0.62597966829792495</v>
      </c>
      <c r="M27"/>
    </row>
    <row r="28" spans="1:13">
      <c r="A28"/>
      <c r="B28" s="68" t="s">
        <v>138</v>
      </c>
      <c r="C28" s="69"/>
      <c r="D28" s="69"/>
      <c r="E28" s="69"/>
      <c r="F28" s="69"/>
      <c r="G28" s="101"/>
      <c r="H28" s="69"/>
      <c r="I28" s="69"/>
      <c r="J28" s="69"/>
      <c r="K28" s="90"/>
      <c r="L28" s="94"/>
      <c r="M28"/>
    </row>
    <row r="29" spans="1:13">
      <c r="A29" s="29"/>
      <c r="B29" s="64" t="s">
        <v>0</v>
      </c>
      <c r="C29" s="70">
        <v>2021.7208693500002</v>
      </c>
      <c r="D29" s="70">
        <v>1228.0697781899999</v>
      </c>
      <c r="E29" s="70">
        <v>1064.4742383100006</v>
      </c>
      <c r="F29" s="70">
        <v>1184.5137479999994</v>
      </c>
      <c r="G29" s="101"/>
      <c r="H29" s="70">
        <v>2093.0988902600002</v>
      </c>
      <c r="I29" s="70">
        <v>1263.0097609999998</v>
      </c>
      <c r="J29" s="70">
        <v>1107.6635276700003</v>
      </c>
      <c r="K29" s="90"/>
      <c r="L29" s="91">
        <v>4.0573353309675854E-2</v>
      </c>
      <c r="M29"/>
    </row>
    <row r="30" spans="1:13">
      <c r="B30" s="64" t="s">
        <v>8</v>
      </c>
      <c r="C30" s="70">
        <v>482.15530165825902</v>
      </c>
      <c r="D30" s="70">
        <v>562.12558382701081</v>
      </c>
      <c r="E30" s="70">
        <v>626.38854956942032</v>
      </c>
      <c r="F30" s="70">
        <v>514.79672476165956</v>
      </c>
      <c r="G30" s="101"/>
      <c r="H30" s="70">
        <v>691.99004155841396</v>
      </c>
      <c r="I30" s="70">
        <v>878.87763891387601</v>
      </c>
      <c r="J30" s="70">
        <v>1025.2525203424602</v>
      </c>
      <c r="K30" s="90"/>
      <c r="L30" s="91">
        <v>0.6367676597013453</v>
      </c>
      <c r="M30"/>
    </row>
    <row r="31" spans="1:13">
      <c r="A31" s="29"/>
      <c r="B31" s="64" t="s">
        <v>7</v>
      </c>
      <c r="C31" s="70">
        <v>454.54945995205298</v>
      </c>
      <c r="D31" s="70">
        <v>570.28215190937703</v>
      </c>
      <c r="E31" s="70">
        <v>517.04050180342983</v>
      </c>
      <c r="F31" s="70">
        <v>530.43174040784038</v>
      </c>
      <c r="G31" s="101"/>
      <c r="H31" s="70">
        <v>539.915751493161</v>
      </c>
      <c r="I31" s="70">
        <v>728.92835977875893</v>
      </c>
      <c r="J31" s="70">
        <v>713.83234855654996</v>
      </c>
      <c r="K31" s="90"/>
      <c r="L31" s="91">
        <v>0.38061205276320326</v>
      </c>
      <c r="M31"/>
    </row>
    <row r="32" spans="1:13">
      <c r="A32" s="29"/>
      <c r="B32" s="64" t="s">
        <v>146</v>
      </c>
      <c r="C32" s="70">
        <v>340.72504685609505</v>
      </c>
      <c r="D32" s="70">
        <v>224.07940775304399</v>
      </c>
      <c r="E32" s="70">
        <v>224.65489158014793</v>
      </c>
      <c r="F32" s="70">
        <v>236.34992033609308</v>
      </c>
      <c r="G32" s="101"/>
      <c r="H32" s="70">
        <v>325.18468962454301</v>
      </c>
      <c r="I32" s="70">
        <v>227.20808099807903</v>
      </c>
      <c r="J32" s="70">
        <v>260.98318421666397</v>
      </c>
      <c r="K32" s="90"/>
      <c r="L32" s="91">
        <v>0.16170710720338599</v>
      </c>
      <c r="M32"/>
    </row>
    <row r="33" spans="1:13">
      <c r="A33"/>
      <c r="B33" s="64" t="s">
        <v>10</v>
      </c>
      <c r="C33" s="70">
        <v>330.38422078675995</v>
      </c>
      <c r="D33" s="70">
        <v>317.72202600417296</v>
      </c>
      <c r="E33" s="70">
        <v>336.63349703402616</v>
      </c>
      <c r="F33" s="70">
        <v>380.76377334044105</v>
      </c>
      <c r="G33" s="101"/>
      <c r="H33" s="70">
        <v>414.72125917649896</v>
      </c>
      <c r="I33" s="70">
        <v>391.61877879128804</v>
      </c>
      <c r="J33" s="70">
        <v>461.39238355537316</v>
      </c>
      <c r="K33" s="90"/>
      <c r="L33" s="91">
        <v>0.37060746366763569</v>
      </c>
      <c r="M33"/>
    </row>
    <row r="34" spans="1:13">
      <c r="A34" s="29"/>
      <c r="B34" s="64" t="s">
        <v>9</v>
      </c>
      <c r="C34" s="70">
        <v>355.94687775526</v>
      </c>
      <c r="D34" s="70">
        <v>802.64967171655007</v>
      </c>
      <c r="E34" s="70">
        <v>280.60963571986986</v>
      </c>
      <c r="F34" s="70">
        <v>344.6664084979102</v>
      </c>
      <c r="G34" s="101"/>
      <c r="H34" s="70">
        <v>459.51759418786997</v>
      </c>
      <c r="I34" s="70">
        <v>434.64582091347205</v>
      </c>
      <c r="J34" s="70">
        <v>383.18903690087814</v>
      </c>
      <c r="K34" s="90"/>
      <c r="L34" s="91">
        <v>0.36555908323623071</v>
      </c>
      <c r="M34"/>
    </row>
    <row r="35" spans="1:13">
      <c r="A35" s="29"/>
      <c r="B35" s="64" t="s">
        <v>195</v>
      </c>
      <c r="C35" s="70">
        <v>1418.9645577030701</v>
      </c>
      <c r="D35" s="70">
        <v>1536.54461505166</v>
      </c>
      <c r="E35" s="70">
        <v>1395.1873017393395</v>
      </c>
      <c r="F35" s="70">
        <v>1293.8746311212599</v>
      </c>
      <c r="G35" s="101"/>
      <c r="H35" s="70">
        <v>1707.84905073809</v>
      </c>
      <c r="I35" s="70">
        <v>1676.25993970287</v>
      </c>
      <c r="J35" s="70">
        <v>1742.60723570973</v>
      </c>
      <c r="K35" s="90"/>
      <c r="L35" s="91">
        <v>0.24901311353484379</v>
      </c>
      <c r="M35"/>
    </row>
    <row r="36" spans="1:13">
      <c r="A36"/>
      <c r="B36" s="64" t="s">
        <v>1</v>
      </c>
      <c r="C36" s="70">
        <v>118.64038117999999</v>
      </c>
      <c r="D36" s="70">
        <v>128.29509059</v>
      </c>
      <c r="E36" s="70">
        <v>155.91164026999996</v>
      </c>
      <c r="F36" s="70">
        <v>83.588147500000048</v>
      </c>
      <c r="G36" s="101"/>
      <c r="H36" s="70">
        <v>49.213060759999998</v>
      </c>
      <c r="I36" s="70">
        <v>55.256992040000007</v>
      </c>
      <c r="J36" s="70">
        <v>58.314123409999993</v>
      </c>
      <c r="K36" s="90"/>
      <c r="L36" s="91">
        <v>-0.62597966829792495</v>
      </c>
      <c r="M36"/>
    </row>
    <row r="37" spans="1:13">
      <c r="A37"/>
      <c r="B37" s="68" t="s">
        <v>139</v>
      </c>
      <c r="C37" s="69"/>
      <c r="D37" s="69"/>
      <c r="E37" s="69"/>
      <c r="F37" s="69"/>
      <c r="G37" s="101"/>
      <c r="H37" s="69"/>
      <c r="I37" s="69"/>
      <c r="J37" s="69"/>
      <c r="K37" s="90"/>
      <c r="L37" s="94"/>
      <c r="M37"/>
    </row>
    <row r="38" spans="1:13">
      <c r="A38"/>
      <c r="B38" s="64" t="s">
        <v>0</v>
      </c>
      <c r="C38" s="70">
        <v>463.26063101999995</v>
      </c>
      <c r="D38" s="70">
        <v>538.45410491000007</v>
      </c>
      <c r="E38" s="70">
        <v>387.5497435000002</v>
      </c>
      <c r="F38" s="70">
        <v>708.36683499999958</v>
      </c>
      <c r="G38" s="101"/>
      <c r="H38" s="70">
        <v>448.72512616</v>
      </c>
      <c r="I38" s="70">
        <v>430.98560819999994</v>
      </c>
      <c r="J38" s="70">
        <v>421.66277934000016</v>
      </c>
      <c r="K38" s="90"/>
      <c r="L38" s="91">
        <v>8.8022341421056666E-2</v>
      </c>
      <c r="M38"/>
    </row>
    <row r="39" spans="1:13">
      <c r="A39" s="29"/>
      <c r="B39" s="64" t="s">
        <v>8</v>
      </c>
      <c r="C39" s="70">
        <v>246.854770815188</v>
      </c>
      <c r="D39" s="70">
        <v>304.41515191770702</v>
      </c>
      <c r="E39" s="70">
        <v>312.08875126237706</v>
      </c>
      <c r="F39" s="70">
        <v>291.2579470498481</v>
      </c>
      <c r="G39" s="101"/>
      <c r="H39" s="70">
        <v>294.51366874083101</v>
      </c>
      <c r="I39" s="70">
        <v>374.84990546023096</v>
      </c>
      <c r="J39" s="70">
        <v>416.60206772107813</v>
      </c>
      <c r="K39" s="90"/>
      <c r="L39" s="91">
        <v>0.33488331776122032</v>
      </c>
      <c r="M39"/>
    </row>
    <row r="40" spans="1:13">
      <c r="B40" s="64" t="s">
        <v>7</v>
      </c>
      <c r="C40" s="70">
        <v>0.199265320948008</v>
      </c>
      <c r="D40" s="70">
        <v>0.28962303976748704</v>
      </c>
      <c r="E40" s="70">
        <v>0.13839404205222394</v>
      </c>
      <c r="F40" s="70">
        <v>0.16429307539022908</v>
      </c>
      <c r="G40" s="101"/>
      <c r="H40" s="70">
        <v>0.23645010036764799</v>
      </c>
      <c r="I40" s="70">
        <v>0.21639508603772198</v>
      </c>
      <c r="J40" s="70">
        <v>0.26259985968337196</v>
      </c>
      <c r="K40" s="90"/>
      <c r="L40" s="91">
        <v>0.8974795142140447</v>
      </c>
      <c r="M40"/>
    </row>
    <row r="41" spans="1:13">
      <c r="A41" s="29"/>
      <c r="B41" s="64" t="s">
        <v>146</v>
      </c>
      <c r="C41" s="70">
        <v>89.929970184906296</v>
      </c>
      <c r="D41" s="70">
        <v>82.943471431278709</v>
      </c>
      <c r="E41" s="70">
        <v>66.313620195875018</v>
      </c>
      <c r="F41" s="70">
        <v>95.849321244668971</v>
      </c>
      <c r="G41" s="101"/>
      <c r="H41" s="70">
        <v>80.689377131250708</v>
      </c>
      <c r="I41" s="70">
        <v>75.188816552982288</v>
      </c>
      <c r="J41" s="70">
        <v>58.977959152891003</v>
      </c>
      <c r="K41" s="90"/>
      <c r="L41" s="91">
        <v>-0.11062072951704607</v>
      </c>
      <c r="M41"/>
    </row>
    <row r="42" spans="1:13">
      <c r="A42" s="29"/>
      <c r="B42" s="64" t="s">
        <v>10</v>
      </c>
      <c r="C42" s="70">
        <v>59.291732002205499</v>
      </c>
      <c r="D42" s="70">
        <v>56.006449916517504</v>
      </c>
      <c r="E42" s="70">
        <v>71.407932883437013</v>
      </c>
      <c r="F42" s="70">
        <v>78.897648582448028</v>
      </c>
      <c r="G42" s="101"/>
      <c r="H42" s="70">
        <v>74.466115594836694</v>
      </c>
      <c r="I42" s="70">
        <v>81.895667538273315</v>
      </c>
      <c r="J42" s="70">
        <v>91.525178385067989</v>
      </c>
      <c r="K42" s="90"/>
      <c r="L42" s="91">
        <v>0.28172283791591379</v>
      </c>
    </row>
    <row r="43" spans="1:13">
      <c r="A43"/>
      <c r="B43" s="64" t="s">
        <v>9</v>
      </c>
      <c r="C43" s="70">
        <v>98.626987576143705</v>
      </c>
      <c r="D43" s="70">
        <v>89.771992808544297</v>
      </c>
      <c r="E43" s="70">
        <v>113.52594843838898</v>
      </c>
      <c r="F43" s="70">
        <v>101.86149977692605</v>
      </c>
      <c r="G43" s="101"/>
      <c r="H43" s="70">
        <v>116.82577911147301</v>
      </c>
      <c r="I43" s="70">
        <v>116.18850483339399</v>
      </c>
      <c r="J43" s="70">
        <v>139.41938663575101</v>
      </c>
      <c r="K43" s="90"/>
      <c r="L43" s="91">
        <v>0.22808387468715588</v>
      </c>
    </row>
    <row r="44" spans="1:13">
      <c r="A44" s="29"/>
      <c r="B44" s="64" t="s">
        <v>191</v>
      </c>
      <c r="C44" s="70">
        <v>167.53384230621501</v>
      </c>
      <c r="D44" s="70">
        <v>118.397844393594</v>
      </c>
      <c r="E44" s="70">
        <v>74.237122532538024</v>
      </c>
      <c r="F44" s="70">
        <v>269.841747589747</v>
      </c>
      <c r="G44" s="101"/>
      <c r="H44" s="70">
        <v>154.34608601463901</v>
      </c>
      <c r="I44" s="70">
        <v>154.38964849269195</v>
      </c>
      <c r="J44" s="70">
        <v>122.80188558383907</v>
      </c>
      <c r="K44" s="90"/>
      <c r="L44" s="91">
        <v>0.65418434059072239</v>
      </c>
    </row>
    <row r="45" spans="1:13">
      <c r="A45"/>
      <c r="B45" s="64" t="s">
        <v>1</v>
      </c>
      <c r="C45" s="70" t="s">
        <v>134</v>
      </c>
      <c r="D45" s="70" t="s">
        <v>134</v>
      </c>
      <c r="E45" s="70" t="s">
        <v>134</v>
      </c>
      <c r="F45" s="70" t="s">
        <v>134</v>
      </c>
      <c r="G45" s="101"/>
      <c r="H45" s="70" t="s">
        <v>134</v>
      </c>
      <c r="I45" s="70" t="s">
        <v>134</v>
      </c>
      <c r="J45" s="70" t="s">
        <v>134</v>
      </c>
      <c r="K45" s="90"/>
      <c r="L45" s="89" t="s">
        <v>134</v>
      </c>
    </row>
    <row r="46" spans="1:13">
      <c r="A46"/>
      <c r="B46" s="68" t="s">
        <v>3</v>
      </c>
      <c r="C46" s="69"/>
      <c r="D46" s="69"/>
      <c r="E46" s="69"/>
      <c r="F46" s="69"/>
      <c r="G46" s="101"/>
      <c r="H46" s="69"/>
      <c r="I46" s="69"/>
      <c r="J46" s="69"/>
      <c r="K46" s="90"/>
      <c r="L46" s="94"/>
    </row>
    <row r="47" spans="1:13">
      <c r="A47"/>
      <c r="B47" s="64" t="s">
        <v>0</v>
      </c>
      <c r="C47" s="70">
        <v>108.29247753404501</v>
      </c>
      <c r="D47" s="70">
        <v>97.744514359760998</v>
      </c>
      <c r="E47" s="70">
        <v>123.81816167505198</v>
      </c>
      <c r="F47" s="70">
        <v>210.83612499729202</v>
      </c>
      <c r="G47" s="101"/>
      <c r="H47" s="70">
        <v>102.20632737956799</v>
      </c>
      <c r="I47" s="70">
        <v>81.445391315038023</v>
      </c>
      <c r="J47" s="70">
        <v>115.33656175251099</v>
      </c>
      <c r="K47" s="90"/>
      <c r="L47" s="91">
        <v>-6.8500451046915711E-2</v>
      </c>
    </row>
    <row r="48" spans="1:13">
      <c r="A48"/>
      <c r="B48" s="64" t="s">
        <v>8</v>
      </c>
      <c r="C48" s="70">
        <v>14.3216589052734</v>
      </c>
      <c r="D48" s="70">
        <v>22.009756665309297</v>
      </c>
      <c r="E48" s="70">
        <v>13.748388599306097</v>
      </c>
      <c r="F48" s="70">
        <v>24.226424865378398</v>
      </c>
      <c r="G48" s="101"/>
      <c r="H48" s="70">
        <v>11.600862775047</v>
      </c>
      <c r="I48" s="70">
        <v>32.563325756626497</v>
      </c>
      <c r="J48" s="70">
        <v>48.969823868795096</v>
      </c>
      <c r="K48" s="90"/>
      <c r="L48" s="91" t="s">
        <v>134</v>
      </c>
    </row>
    <row r="49" spans="1:12">
      <c r="A49" s="29"/>
      <c r="B49" s="64" t="s">
        <v>7</v>
      </c>
      <c r="C49" s="70">
        <v>27.561730054311401</v>
      </c>
      <c r="D49" s="70">
        <v>23.228041472393496</v>
      </c>
      <c r="E49" s="70">
        <v>25.748918897368895</v>
      </c>
      <c r="F49" s="70">
        <v>12.215326649398904</v>
      </c>
      <c r="G49" s="101"/>
      <c r="H49" s="70">
        <v>15.659000552517099</v>
      </c>
      <c r="I49" s="70">
        <v>17.110295021419297</v>
      </c>
      <c r="J49" s="70">
        <v>-21.615953280036496</v>
      </c>
      <c r="K49" s="90"/>
      <c r="L49" s="91">
        <v>-1.8394897419264185</v>
      </c>
    </row>
    <row r="50" spans="1:12">
      <c r="B50" s="64" t="s">
        <v>146</v>
      </c>
      <c r="C50" s="70">
        <v>3.4239843825995901</v>
      </c>
      <c r="D50" s="70">
        <v>10.57013783752901</v>
      </c>
      <c r="E50" s="70">
        <v>0.89427200352530001</v>
      </c>
      <c r="F50" s="70">
        <v>-13.957866745978645</v>
      </c>
      <c r="G50" s="101"/>
      <c r="H50" s="70">
        <v>-6.42081692154383</v>
      </c>
      <c r="I50" s="70">
        <v>-1.8177285653853907</v>
      </c>
      <c r="J50" s="70">
        <v>-8.9801747704390795</v>
      </c>
      <c r="K50" s="90"/>
      <c r="L50" s="91" t="s">
        <v>134</v>
      </c>
    </row>
    <row r="51" spans="1:12">
      <c r="A51" s="29"/>
      <c r="B51" s="64" t="s">
        <v>10</v>
      </c>
      <c r="C51" s="70">
        <v>17.929915526739101</v>
      </c>
      <c r="D51" s="70">
        <v>10.4875118028454</v>
      </c>
      <c r="E51" s="70">
        <v>15.669261771713092</v>
      </c>
      <c r="F51" s="70">
        <v>10.670323466626201</v>
      </c>
      <c r="G51" s="101"/>
      <c r="H51" s="70">
        <v>10.8584048986532</v>
      </c>
      <c r="I51" s="70">
        <v>36.1511154874661</v>
      </c>
      <c r="J51" s="70">
        <v>19.398189229460307</v>
      </c>
      <c r="K51" s="90"/>
      <c r="L51" s="91">
        <v>0.237977226500795</v>
      </c>
    </row>
    <row r="52" spans="1:12">
      <c r="A52" s="29"/>
      <c r="B52" s="64" t="s">
        <v>9</v>
      </c>
      <c r="C52" s="70">
        <v>10.112473376847399</v>
      </c>
      <c r="D52" s="70">
        <v>9.6623323262370011</v>
      </c>
      <c r="E52" s="70">
        <v>0.44874264159789945</v>
      </c>
      <c r="F52" s="70">
        <v>6.5322049393116011</v>
      </c>
      <c r="G52" s="101"/>
      <c r="H52" s="70">
        <v>12.705531791548299</v>
      </c>
      <c r="I52" s="70">
        <v>9.2064283376580036</v>
      </c>
      <c r="J52" s="70">
        <v>6.8803915989519986</v>
      </c>
      <c r="K52" s="90"/>
      <c r="L52" s="91" t="s">
        <v>134</v>
      </c>
    </row>
    <row r="53" spans="1:12">
      <c r="A53"/>
      <c r="B53" s="64" t="s">
        <v>195</v>
      </c>
      <c r="C53" s="70">
        <v>32.442537376305403</v>
      </c>
      <c r="D53" s="70">
        <v>50.328328335984786</v>
      </c>
      <c r="E53" s="70">
        <v>12.611289338035718</v>
      </c>
      <c r="F53" s="70">
        <v>56.26921250244709</v>
      </c>
      <c r="G53" s="101"/>
      <c r="H53" s="70">
        <v>36.513468420369399</v>
      </c>
      <c r="I53" s="70">
        <v>34.342345635925291</v>
      </c>
      <c r="J53" s="70">
        <v>22.614896785567609</v>
      </c>
      <c r="K53" s="90"/>
      <c r="L53" s="91">
        <v>0.79322638466163453</v>
      </c>
    </row>
    <row r="54" spans="1:12">
      <c r="A54" s="29"/>
      <c r="B54" s="64" t="s">
        <v>1</v>
      </c>
      <c r="C54" s="70">
        <v>-2.0791431916245902</v>
      </c>
      <c r="D54" s="70">
        <v>0.16243468308855014</v>
      </c>
      <c r="E54" s="70">
        <v>0.12497022422817006</v>
      </c>
      <c r="F54" s="70">
        <v>2.3962045254770619</v>
      </c>
      <c r="G54" s="101"/>
      <c r="H54" s="70">
        <v>0.40787937805292396</v>
      </c>
      <c r="I54" s="70">
        <v>7.809785763789387</v>
      </c>
      <c r="J54" s="70">
        <v>-0.54825567901089123</v>
      </c>
      <c r="K54" s="90"/>
      <c r="L54" s="91" t="s">
        <v>134</v>
      </c>
    </row>
    <row r="55" spans="1:12">
      <c r="A55"/>
      <c r="B55" s="64" t="s">
        <v>141</v>
      </c>
      <c r="C55" s="70">
        <v>-38.677297155918723</v>
      </c>
      <c r="D55" s="70">
        <v>-33.523325904522551</v>
      </c>
      <c r="E55" s="70">
        <v>-32.662425288511173</v>
      </c>
      <c r="F55" s="70">
        <v>-68.396947900688588</v>
      </c>
      <c r="G55" s="101"/>
      <c r="H55" s="70">
        <v>-29.041194603323106</v>
      </c>
      <c r="I55" s="70">
        <v>-33.70378597353124</v>
      </c>
      <c r="J55" s="70">
        <v>-31.29240270503152</v>
      </c>
      <c r="K55" s="90"/>
      <c r="L55" s="91">
        <v>4.1944912889293327E-2</v>
      </c>
    </row>
    <row r="56" spans="1:12">
      <c r="A56"/>
      <c r="B56" s="68" t="s">
        <v>4</v>
      </c>
      <c r="C56" s="69"/>
      <c r="D56" s="69"/>
      <c r="E56" s="69"/>
      <c r="F56" s="69"/>
      <c r="G56" s="102"/>
      <c r="H56" s="69"/>
      <c r="I56" s="69"/>
      <c r="J56" s="69"/>
      <c r="K56" s="90"/>
      <c r="L56" s="94"/>
    </row>
    <row r="57" spans="1:12">
      <c r="A57"/>
      <c r="B57" s="64" t="s">
        <v>0</v>
      </c>
      <c r="C57" s="71">
        <v>0.93299937487995688</v>
      </c>
      <c r="D57" s="71">
        <v>0.99210498631384314</v>
      </c>
      <c r="E57" s="71">
        <v>0.95963483552316287</v>
      </c>
      <c r="F57" s="71">
        <v>1.0393052489824937</v>
      </c>
      <c r="G57" s="102"/>
      <c r="H57" s="71">
        <v>0.95313782471172181</v>
      </c>
      <c r="I57" s="71">
        <v>0.99437581259120644</v>
      </c>
      <c r="J57" s="71">
        <v>0.96620563603447396</v>
      </c>
      <c r="K57" s="90"/>
      <c r="L57" s="92">
        <v>0.65708005113110923</v>
      </c>
    </row>
    <row r="58" spans="1:12">
      <c r="A58"/>
      <c r="B58" s="64" t="s">
        <v>8</v>
      </c>
      <c r="C58" s="71">
        <v>0.88200315706220633</v>
      </c>
      <c r="D58" s="71">
        <v>0.84174961999391362</v>
      </c>
      <c r="E58" s="71">
        <v>0.89643973240900943</v>
      </c>
      <c r="F58" s="71">
        <v>0.88764071686605273</v>
      </c>
      <c r="G58" s="102"/>
      <c r="H58" s="71">
        <v>1.0463341638345887</v>
      </c>
      <c r="I58" s="71">
        <v>0.85001918329010362</v>
      </c>
      <c r="J58" s="71">
        <v>0.81838522502099842</v>
      </c>
      <c r="K58" s="90"/>
      <c r="L58" s="92">
        <v>-7.8054507388011007</v>
      </c>
    </row>
    <row r="59" spans="1:12">
      <c r="B59" s="64" t="s">
        <v>7</v>
      </c>
      <c r="C59" s="71">
        <v>0.96648136721666345</v>
      </c>
      <c r="D59" s="71">
        <v>0.97731953352877299</v>
      </c>
      <c r="E59" s="71">
        <v>0.9889307476213578</v>
      </c>
      <c r="F59" s="71">
        <v>1.0202385074325127</v>
      </c>
      <c r="G59" s="102"/>
      <c r="H59" s="71">
        <v>1.0186435033258459</v>
      </c>
      <c r="I59" s="71">
        <v>1.0222668519853433</v>
      </c>
      <c r="J59" s="71">
        <v>1.1299909344627566</v>
      </c>
      <c r="K59" s="90"/>
      <c r="L59" s="92">
        <v>14.106018684139876</v>
      </c>
    </row>
    <row r="60" spans="1:12">
      <c r="A60" s="29"/>
      <c r="B60" s="64" t="s">
        <v>146</v>
      </c>
      <c r="C60" s="71">
        <v>1.0473918473405526</v>
      </c>
      <c r="D60" s="71">
        <v>0.98710359684022153</v>
      </c>
      <c r="E60" s="71">
        <v>1.0730045837320643</v>
      </c>
      <c r="F60" s="71">
        <v>1.2856678121079377</v>
      </c>
      <c r="G60" s="102"/>
      <c r="H60" s="71">
        <v>1.1105578256739728</v>
      </c>
      <c r="I60" s="71">
        <v>1.1861314011244701</v>
      </c>
      <c r="J60" s="71">
        <v>1.0567892964033176</v>
      </c>
      <c r="K60" s="90"/>
      <c r="L60" s="92">
        <v>-1.6215287328746664</v>
      </c>
    </row>
    <row r="61" spans="1:12">
      <c r="B61" s="64" t="s">
        <v>10</v>
      </c>
      <c r="C61" s="71">
        <v>0.91422451079784151</v>
      </c>
      <c r="D61" s="71">
        <v>0.97257597423867592</v>
      </c>
      <c r="E61" s="71">
        <v>0.95493800792746808</v>
      </c>
      <c r="F61" s="71">
        <v>1.0709751194033243</v>
      </c>
      <c r="G61" s="102"/>
      <c r="H61" s="71">
        <v>0.98531019035690559</v>
      </c>
      <c r="I61" s="71">
        <v>1.0827890370577213</v>
      </c>
      <c r="J61" s="71">
        <v>1.0532303414898772</v>
      </c>
      <c r="K61" s="90"/>
      <c r="L61" s="92">
        <v>9.8292333562409073</v>
      </c>
    </row>
    <row r="62" spans="1:12">
      <c r="A62" s="29"/>
      <c r="B62" s="64" t="s">
        <v>9</v>
      </c>
      <c r="C62" s="71">
        <v>0.92989814396763104</v>
      </c>
      <c r="D62" s="71">
        <v>0.9394616345314083</v>
      </c>
      <c r="E62" s="71">
        <v>1.0422327806847991</v>
      </c>
      <c r="F62" s="71">
        <v>0.92670560333323637</v>
      </c>
      <c r="G62" s="102"/>
      <c r="H62" s="71">
        <v>0.95233965137137</v>
      </c>
      <c r="I62" s="71">
        <v>0.9764921233299243</v>
      </c>
      <c r="J62" s="71">
        <v>1.0396813205662414</v>
      </c>
      <c r="K62" s="90"/>
      <c r="L62" s="92">
        <v>-0.25514601185576691</v>
      </c>
    </row>
    <row r="63" spans="1:12">
      <c r="A63" s="29"/>
      <c r="B63" s="64" t="s">
        <v>195</v>
      </c>
      <c r="C63" s="71">
        <v>0.95087118264217696</v>
      </c>
      <c r="D63" s="71">
        <v>0.94589539021485169</v>
      </c>
      <c r="E63" s="71">
        <v>1.0503302045818645</v>
      </c>
      <c r="F63" s="71">
        <v>0.93499691327299406</v>
      </c>
      <c r="G63" s="102"/>
      <c r="H63" s="71">
        <v>0.94129714834539679</v>
      </c>
      <c r="I63" s="71">
        <v>0.98119601538406898</v>
      </c>
      <c r="J63" s="71">
        <v>0.99460107133134001</v>
      </c>
      <c r="K63" s="90"/>
      <c r="L63" s="92">
        <v>-5.5729133250524532</v>
      </c>
    </row>
    <row r="64" spans="1:12">
      <c r="A64" s="29"/>
      <c r="B64" s="64" t="s">
        <v>1</v>
      </c>
      <c r="C64" s="71">
        <v>1.0027414698476231</v>
      </c>
      <c r="D64" s="71">
        <v>0.99068106278231816</v>
      </c>
      <c r="E64" s="71">
        <v>1.104972867557962</v>
      </c>
      <c r="F64" s="71">
        <v>0.98448813539905311</v>
      </c>
      <c r="G64" s="102"/>
      <c r="H64" s="71">
        <v>0.98621404720374306</v>
      </c>
      <c r="I64" s="71">
        <v>0.95210041175015092</v>
      </c>
      <c r="J64" s="71">
        <v>1.0063499110229484</v>
      </c>
      <c r="K64" s="90"/>
      <c r="L64" s="92">
        <v>-9.8622956535013628</v>
      </c>
    </row>
    <row r="65" spans="1:12">
      <c r="A65" s="29"/>
      <c r="B65" s="68" t="s">
        <v>6</v>
      </c>
      <c r="C65" s="69"/>
      <c r="D65" s="69"/>
      <c r="E65" s="69"/>
      <c r="F65" s="69"/>
      <c r="G65" s="102"/>
      <c r="H65" s="69"/>
      <c r="I65" s="69"/>
      <c r="J65" s="69"/>
      <c r="K65" s="90"/>
      <c r="L65" s="94"/>
    </row>
    <row r="66" spans="1:12">
      <c r="A66"/>
      <c r="B66" s="64" t="s">
        <v>0</v>
      </c>
      <c r="C66" s="71">
        <v>0.70650294005447445</v>
      </c>
      <c r="D66" s="71">
        <v>0.71992598554288278</v>
      </c>
      <c r="E66" s="71">
        <v>0.73106612242728697</v>
      </c>
      <c r="F66" s="71">
        <v>0.74742531849509852</v>
      </c>
      <c r="G66" s="102"/>
      <c r="H66" s="71">
        <v>0.72699960135378028</v>
      </c>
      <c r="I66" s="71">
        <v>0.76797379077870309</v>
      </c>
      <c r="J66" s="71">
        <v>0.74840694833176413</v>
      </c>
      <c r="K66" s="90"/>
      <c r="L66" s="92">
        <v>1.7340825904477164</v>
      </c>
    </row>
    <row r="67" spans="1:12">
      <c r="A67"/>
      <c r="B67" s="64" t="s">
        <v>8</v>
      </c>
      <c r="C67" s="71">
        <v>0.51734906610904396</v>
      </c>
      <c r="D67" s="71">
        <v>0.49911387516618655</v>
      </c>
      <c r="E67" s="71">
        <v>0.53659232155905612</v>
      </c>
      <c r="F67" s="71">
        <v>0.52430140844822382</v>
      </c>
      <c r="G67" s="102"/>
      <c r="H67" s="71">
        <v>0.6989871329830446</v>
      </c>
      <c r="I67" s="71">
        <v>0.5146302098581611</v>
      </c>
      <c r="J67" s="71">
        <v>0.47400197750842799</v>
      </c>
      <c r="K67" s="90"/>
      <c r="L67" s="92">
        <v>-6.2590344050628133</v>
      </c>
    </row>
    <row r="68" spans="1:12">
      <c r="A68"/>
      <c r="B68" s="64" t="s">
        <v>7</v>
      </c>
      <c r="C68" s="71">
        <v>0.64078498864907907</v>
      </c>
      <c r="D68" s="71">
        <v>0.67048843080694276</v>
      </c>
      <c r="E68" s="71">
        <v>0.69471018668960416</v>
      </c>
      <c r="F68" s="71">
        <v>0.72895783016930049</v>
      </c>
      <c r="G68" s="102"/>
      <c r="H68" s="71">
        <v>0.72256901973205589</v>
      </c>
      <c r="I68" s="71">
        <v>0.72871556787835401</v>
      </c>
      <c r="J68" s="71">
        <v>0.83695348534001535</v>
      </c>
      <c r="K68" s="90"/>
      <c r="L68" s="92">
        <v>14.224329865041119</v>
      </c>
    </row>
    <row r="69" spans="1:12">
      <c r="A69"/>
      <c r="B69" s="64" t="s">
        <v>146</v>
      </c>
      <c r="C69" s="71">
        <v>0.73443523682136602</v>
      </c>
      <c r="D69" s="71">
        <v>0.69521097999440451</v>
      </c>
      <c r="E69" s="71">
        <v>0.77658362454981533</v>
      </c>
      <c r="F69" s="71">
        <v>0.891769950089361</v>
      </c>
      <c r="G69" s="102"/>
      <c r="H69" s="71">
        <v>0.79727430477278971</v>
      </c>
      <c r="I69" s="71">
        <v>0.86999913168366672</v>
      </c>
      <c r="J69" s="71">
        <v>0.7957426704497822</v>
      </c>
      <c r="K69" s="90"/>
      <c r="L69" s="92">
        <v>1.9159045899966864</v>
      </c>
    </row>
    <row r="70" spans="1:12">
      <c r="A70" s="29"/>
      <c r="B70" s="64" t="s">
        <v>10</v>
      </c>
      <c r="C70" s="71">
        <v>0.58982962117172122</v>
      </c>
      <c r="D70" s="71">
        <v>0.61369437091106172</v>
      </c>
      <c r="E70" s="71">
        <v>0.60537797661214143</v>
      </c>
      <c r="F70" s="71">
        <v>0.6904709745376908</v>
      </c>
      <c r="G70" s="102"/>
      <c r="H70" s="71">
        <v>0.64583346474711745</v>
      </c>
      <c r="I70" s="71">
        <v>0.72610125126992064</v>
      </c>
      <c r="J70" s="71">
        <v>0.70823298489472597</v>
      </c>
      <c r="K70" s="90"/>
      <c r="L70" s="92">
        <v>10.285500828258453</v>
      </c>
    </row>
    <row r="71" spans="1:12">
      <c r="B71" s="64" t="s">
        <v>9</v>
      </c>
      <c r="C71" s="71">
        <v>0.70539902987325054</v>
      </c>
      <c r="D71" s="71">
        <v>0.72359658754188438</v>
      </c>
      <c r="E71" s="71">
        <v>0.79983804578859519</v>
      </c>
      <c r="F71" s="71">
        <v>0.69519159457570801</v>
      </c>
      <c r="G71" s="102"/>
      <c r="H71" s="71">
        <v>0.68919760593863644</v>
      </c>
      <c r="I71" s="71">
        <v>0.73936299540634087</v>
      </c>
      <c r="J71" s="71">
        <v>0.78772208140053102</v>
      </c>
      <c r="K71" s="90"/>
      <c r="L71" s="92">
        <v>-1.2115964388064171</v>
      </c>
    </row>
    <row r="72" spans="1:12">
      <c r="A72" s="29"/>
      <c r="B72" s="64" t="s">
        <v>195</v>
      </c>
      <c r="C72" s="71">
        <v>0.67437931561795217</v>
      </c>
      <c r="D72" s="71">
        <v>0.63006714192472058</v>
      </c>
      <c r="E72" s="71">
        <v>0.77751339129969632</v>
      </c>
      <c r="F72" s="71">
        <v>0.64235075877547221</v>
      </c>
      <c r="G72" s="102"/>
      <c r="H72" s="71">
        <v>0.67743248806165268</v>
      </c>
      <c r="I72" s="71">
        <v>0.73825115669848895</v>
      </c>
      <c r="J72" s="71">
        <v>0.70994024794958865</v>
      </c>
      <c r="K72" s="90"/>
      <c r="L72" s="92">
        <v>-6.7573143350107667</v>
      </c>
    </row>
    <row r="73" spans="1:12">
      <c r="A73"/>
      <c r="B73" s="64" t="s">
        <v>1</v>
      </c>
      <c r="C73" s="71">
        <v>0.51619515149089279</v>
      </c>
      <c r="D73" s="71">
        <v>0.50225661800563615</v>
      </c>
      <c r="E73" s="71">
        <v>0.58852168849925102</v>
      </c>
      <c r="F73" s="71">
        <v>0.55149938536256737</v>
      </c>
      <c r="G73" s="102"/>
      <c r="H73" s="71">
        <v>0.53688119601578543</v>
      </c>
      <c r="I73" s="71">
        <v>0.52372796485979767</v>
      </c>
      <c r="J73" s="71">
        <v>0.60284153964708742</v>
      </c>
      <c r="K73" s="90"/>
      <c r="L73" s="92">
        <v>1.4319851147836404</v>
      </c>
    </row>
    <row r="74" spans="1:12">
      <c r="A74" s="29"/>
      <c r="B74" s="68" t="s">
        <v>5</v>
      </c>
      <c r="C74" s="69"/>
      <c r="D74" s="69"/>
      <c r="E74" s="69"/>
      <c r="F74" s="69"/>
      <c r="G74" s="102"/>
      <c r="H74" s="69"/>
      <c r="I74" s="69"/>
      <c r="J74" s="69"/>
      <c r="K74" s="90"/>
      <c r="L74" s="94"/>
    </row>
    <row r="75" spans="1:12">
      <c r="A75" s="29"/>
      <c r="B75" s="64" t="s">
        <v>0</v>
      </c>
      <c r="C75" s="71">
        <v>0.22649643482548246</v>
      </c>
      <c r="D75" s="71">
        <v>0.27217900077096041</v>
      </c>
      <c r="E75" s="71">
        <v>0.22856871309587587</v>
      </c>
      <c r="F75" s="71">
        <v>0.29187993048739519</v>
      </c>
      <c r="G75" s="102"/>
      <c r="H75" s="71">
        <v>0.22613822335794156</v>
      </c>
      <c r="I75" s="71">
        <v>0.22640202181250335</v>
      </c>
      <c r="J75" s="71">
        <v>0.21779868770270988</v>
      </c>
      <c r="K75" s="90"/>
      <c r="L75" s="92">
        <v>-1.0770025393165987</v>
      </c>
    </row>
    <row r="76" spans="1:12">
      <c r="A76"/>
      <c r="B76" s="64" t="s">
        <v>8</v>
      </c>
      <c r="C76" s="71">
        <v>0.36465409095316237</v>
      </c>
      <c r="D76" s="71">
        <v>0.34263574482772702</v>
      </c>
      <c r="E76" s="71">
        <v>0.35984741084995336</v>
      </c>
      <c r="F76" s="71">
        <v>0.36333930841782897</v>
      </c>
      <c r="G76" s="102"/>
      <c r="H76" s="71">
        <v>0.34734703085154406</v>
      </c>
      <c r="I76" s="71">
        <v>0.33538897343194252</v>
      </c>
      <c r="J76" s="71">
        <v>0.34438324751257043</v>
      </c>
      <c r="K76" s="90"/>
      <c r="L76" s="92">
        <v>-1.546416333738293</v>
      </c>
    </row>
    <row r="77" spans="1:12">
      <c r="A77"/>
      <c r="B77" s="64" t="s">
        <v>7</v>
      </c>
      <c r="C77" s="71">
        <v>0.32569637856758438</v>
      </c>
      <c r="D77" s="71">
        <v>0.30683110272183023</v>
      </c>
      <c r="E77" s="71">
        <v>0.29422056093175364</v>
      </c>
      <c r="F77" s="71">
        <v>0.29128067726321211</v>
      </c>
      <c r="G77" s="102"/>
      <c r="H77" s="71">
        <v>0.29607448359378985</v>
      </c>
      <c r="I77" s="71">
        <v>0.29355128410698927</v>
      </c>
      <c r="J77" s="71">
        <v>0.29303744912274127</v>
      </c>
      <c r="K77" s="90"/>
      <c r="L77" s="92">
        <v>-0.11831118090123716</v>
      </c>
    </row>
    <row r="78" spans="1:12">
      <c r="A78"/>
      <c r="B78" s="64" t="s">
        <v>146</v>
      </c>
      <c r="C78" s="71">
        <v>0.31295661051918644</v>
      </c>
      <c r="D78" s="71">
        <v>0.29189261684581708</v>
      </c>
      <c r="E78" s="71">
        <v>0.29642095918224898</v>
      </c>
      <c r="F78" s="71">
        <v>0.39389786201857668</v>
      </c>
      <c r="G78" s="102"/>
      <c r="H78" s="71">
        <v>0.31328352090118294</v>
      </c>
      <c r="I78" s="71">
        <v>0.31613226944080336</v>
      </c>
      <c r="J78" s="71">
        <v>0.2610466259535355</v>
      </c>
      <c r="K78" s="90"/>
      <c r="L78" s="92">
        <v>-3.5374333228713475</v>
      </c>
    </row>
    <row r="79" spans="1:12">
      <c r="A79"/>
      <c r="B79" s="64" t="s">
        <v>10</v>
      </c>
      <c r="C79" s="71">
        <v>0.32439488962612034</v>
      </c>
      <c r="D79" s="71">
        <v>0.35888160332761415</v>
      </c>
      <c r="E79" s="71">
        <v>0.34956003131532665</v>
      </c>
      <c r="F79" s="71">
        <v>0.38050414486563366</v>
      </c>
      <c r="G79" s="102"/>
      <c r="H79" s="71">
        <v>0.33947672560978814</v>
      </c>
      <c r="I79" s="71">
        <v>0.3566877857878008</v>
      </c>
      <c r="J79" s="71">
        <v>0.34499735659515113</v>
      </c>
      <c r="K79" s="90"/>
      <c r="L79" s="92">
        <v>-0.45626747201755191</v>
      </c>
    </row>
    <row r="80" spans="1:12">
      <c r="A80" s="29"/>
      <c r="B80" s="64" t="s">
        <v>9</v>
      </c>
      <c r="C80" s="71">
        <v>0.2244991140943805</v>
      </c>
      <c r="D80" s="71">
        <v>0.21586504698952394</v>
      </c>
      <c r="E80" s="71">
        <v>0.24239473489620383</v>
      </c>
      <c r="F80" s="71">
        <v>0.23151400875752834</v>
      </c>
      <c r="G80" s="102"/>
      <c r="H80" s="71">
        <v>0.26314204543273351</v>
      </c>
      <c r="I80" s="71">
        <v>0.2371291279235834</v>
      </c>
      <c r="J80" s="71">
        <v>0.25195923916571045</v>
      </c>
      <c r="K80" s="90"/>
      <c r="L80" s="92">
        <v>0.95645042695066129</v>
      </c>
    </row>
    <row r="81" spans="1:12">
      <c r="B81" s="64" t="s">
        <v>195</v>
      </c>
      <c r="C81" s="71">
        <v>0.27649186702422474</v>
      </c>
      <c r="D81" s="71">
        <v>0.31582824829013112</v>
      </c>
      <c r="E81" s="71">
        <v>0.27281681328216811</v>
      </c>
      <c r="F81" s="71">
        <v>0.29264615449752185</v>
      </c>
      <c r="G81" s="102"/>
      <c r="H81" s="71">
        <v>0.26386466028374411</v>
      </c>
      <c r="I81" s="71">
        <v>0.24294485868558005</v>
      </c>
      <c r="J81" s="71">
        <v>0.2846608233817513</v>
      </c>
      <c r="K81" s="90"/>
      <c r="L81" s="92">
        <v>1.1844010099583191</v>
      </c>
    </row>
    <row r="82" spans="1:12">
      <c r="A82" s="29"/>
      <c r="B82" s="83" t="s">
        <v>1</v>
      </c>
      <c r="C82" s="103">
        <v>0.48654631835673029</v>
      </c>
      <c r="D82" s="103">
        <v>0.48842444477668201</v>
      </c>
      <c r="E82" s="103">
        <v>0.51645117905871085</v>
      </c>
      <c r="F82" s="103">
        <v>0.43298875003648568</v>
      </c>
      <c r="G82" s="102"/>
      <c r="H82" s="103">
        <v>0.44933285118795768</v>
      </c>
      <c r="I82" s="103">
        <v>0.42837244689035325</v>
      </c>
      <c r="J82" s="103">
        <v>0.40350837137586082</v>
      </c>
      <c r="K82" s="90"/>
      <c r="L82" s="104">
        <v>-11.294280768285002</v>
      </c>
    </row>
    <row r="84" spans="1:12">
      <c r="B84" s="202" t="s">
        <v>217</v>
      </c>
    </row>
    <row r="85" spans="1:12">
      <c r="B85" s="27"/>
    </row>
  </sheetData>
  <dataConsolidate/>
  <mergeCells count="3">
    <mergeCell ref="L7:L8"/>
    <mergeCell ref="C7:F7"/>
    <mergeCell ref="H7:J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81E05"/>
    <pageSetUpPr fitToPage="1"/>
  </sheetPr>
  <dimension ref="A1:Y8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40625" customWidth="1"/>
    <col min="2" max="2" width="66.7109375" customWidth="1"/>
    <col min="3" max="4" width="15.7109375" customWidth="1"/>
    <col min="5" max="5" width="17" bestFit="1" customWidth="1"/>
    <col min="6" max="6" width="15.7109375" customWidth="1"/>
    <col min="7" max="7" width="1.7109375" customWidth="1"/>
    <col min="8" max="10" width="15.7109375" customWidth="1"/>
    <col min="11" max="11" width="1.7109375" customWidth="1"/>
    <col min="12" max="12" width="17" bestFit="1" customWidth="1"/>
    <col min="13" max="13" width="2.85546875" customWidth="1"/>
    <col min="14" max="15" width="15.7109375" customWidth="1"/>
    <col min="16" max="16" width="17" bestFit="1" customWidth="1"/>
    <col min="17" max="17" width="15.7109375" customWidth="1"/>
    <col min="18" max="18" width="1.7109375" customWidth="1"/>
    <col min="19" max="21" width="15.7109375" customWidth="1"/>
    <col min="22" max="22" width="1.7109375" customWidth="1"/>
    <col min="23" max="23" width="15.42578125" bestFit="1" customWidth="1"/>
    <col min="24" max="25" width="11.42578125" customWidth="1"/>
    <col min="26" max="16384" width="11.42578125" hidden="1"/>
  </cols>
  <sheetData>
    <row r="1" spans="1:24" ht="15" customHeight="1">
      <c r="A1" s="29"/>
      <c r="B1" s="2"/>
      <c r="C1" s="2"/>
      <c r="D1" s="2"/>
      <c r="E1" s="2"/>
      <c r="F1" s="2"/>
      <c r="G1" s="2"/>
      <c r="H1" s="2"/>
      <c r="I1" s="2"/>
      <c r="J1" s="2"/>
      <c r="K1" s="2"/>
    </row>
    <row r="2" spans="1:24" ht="49.5" customHeight="1">
      <c r="B2" s="118" t="str">
        <f>+Index!B17</f>
        <v>Premiums and attributable result by Country</v>
      </c>
      <c r="C2" s="11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4" ht="15" customHeight="1"/>
    <row r="4" spans="1:24" ht="15" customHeight="1"/>
    <row r="5" spans="1:24" ht="15" customHeight="1"/>
    <row r="6" spans="1:24" ht="3.75" customHeight="1"/>
    <row r="7" spans="1:24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</row>
    <row r="8" spans="1:24" ht="15.75">
      <c r="C8" s="72" t="s">
        <v>168</v>
      </c>
      <c r="D8" s="73"/>
      <c r="E8" s="73"/>
      <c r="F8" s="74"/>
      <c r="G8" s="75"/>
      <c r="H8" s="73"/>
      <c r="I8" s="73"/>
      <c r="J8" s="73"/>
      <c r="K8" s="73"/>
      <c r="L8" s="74"/>
      <c r="M8" s="30"/>
      <c r="N8" s="72" t="s">
        <v>142</v>
      </c>
      <c r="O8" s="73"/>
      <c r="P8" s="73"/>
      <c r="Q8" s="74"/>
      <c r="R8" s="75"/>
      <c r="S8" s="73"/>
      <c r="T8" s="73"/>
      <c r="U8" s="73"/>
      <c r="V8" s="73"/>
      <c r="W8" s="74"/>
    </row>
    <row r="9" spans="1:24" ht="39.75" customHeight="1">
      <c r="B9" s="116" t="s">
        <v>156</v>
      </c>
      <c r="C9" s="72">
        <v>2021</v>
      </c>
      <c r="D9" s="73"/>
      <c r="E9" s="73"/>
      <c r="F9" s="74"/>
      <c r="G9" s="32"/>
      <c r="H9" s="72">
        <v>2022</v>
      </c>
      <c r="I9" s="72">
        <v>2022</v>
      </c>
      <c r="J9" s="72">
        <v>2022</v>
      </c>
      <c r="K9" s="76"/>
      <c r="L9" s="220" t="s">
        <v>244</v>
      </c>
      <c r="M9" s="30"/>
      <c r="N9" s="72">
        <v>2021</v>
      </c>
      <c r="O9" s="73"/>
      <c r="P9" s="73"/>
      <c r="Q9" s="74"/>
      <c r="R9" s="32"/>
      <c r="S9" s="224">
        <v>2022</v>
      </c>
      <c r="T9" s="224"/>
      <c r="U9" s="224"/>
      <c r="V9" s="76"/>
      <c r="W9" s="220" t="s">
        <v>244</v>
      </c>
    </row>
    <row r="10" spans="1:24" ht="15.75">
      <c r="B10" s="187" t="s">
        <v>135</v>
      </c>
      <c r="C10" s="188" t="s">
        <v>213</v>
      </c>
      <c r="D10" s="188" t="s">
        <v>214</v>
      </c>
      <c r="E10" s="188" t="s">
        <v>215</v>
      </c>
      <c r="F10" s="188" t="s">
        <v>216</v>
      </c>
      <c r="G10" s="32"/>
      <c r="H10" s="188" t="s">
        <v>213</v>
      </c>
      <c r="I10" s="188" t="s">
        <v>214</v>
      </c>
      <c r="J10" s="188" t="s">
        <v>215</v>
      </c>
      <c r="K10" s="32"/>
      <c r="L10" s="220"/>
      <c r="M10" s="30"/>
      <c r="N10" s="188" t="s">
        <v>213</v>
      </c>
      <c r="O10" s="188" t="s">
        <v>214</v>
      </c>
      <c r="P10" s="188" t="s">
        <v>215</v>
      </c>
      <c r="Q10" s="188" t="s">
        <v>216</v>
      </c>
      <c r="R10" s="32"/>
      <c r="S10" s="188" t="s">
        <v>213</v>
      </c>
      <c r="T10" s="188" t="s">
        <v>214</v>
      </c>
      <c r="U10" s="188" t="s">
        <v>215</v>
      </c>
      <c r="V10" s="32"/>
      <c r="W10" s="220"/>
    </row>
    <row r="11" spans="1:24" ht="15.75"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spans="1:24" ht="15.75">
      <c r="B12" s="68" t="s">
        <v>0</v>
      </c>
      <c r="C12" s="82">
        <v>2484.98150037</v>
      </c>
      <c r="D12" s="82">
        <v>4251.5053834700002</v>
      </c>
      <c r="E12" s="82">
        <v>5703.5293652799992</v>
      </c>
      <c r="F12" s="82">
        <v>7596.4099482800002</v>
      </c>
      <c r="G12" s="76"/>
      <c r="H12" s="82">
        <v>2541.8240164200001</v>
      </c>
      <c r="I12" s="82">
        <v>4235.8193856199996</v>
      </c>
      <c r="J12" s="82">
        <v>5765.1456926300007</v>
      </c>
      <c r="K12" s="96"/>
      <c r="L12" s="97">
        <v>1.0803192795865722E-2</v>
      </c>
      <c r="M12" s="31"/>
      <c r="N12" s="82">
        <v>2484.98150037</v>
      </c>
      <c r="O12" s="82">
        <v>1766.5238831000001</v>
      </c>
      <c r="P12" s="82">
        <v>1452.023981809999</v>
      </c>
      <c r="Q12" s="82">
        <v>1892.880583000001</v>
      </c>
      <c r="R12" s="76"/>
      <c r="S12" s="82">
        <v>2541.8240164200001</v>
      </c>
      <c r="T12" s="82">
        <v>1693.9953691999995</v>
      </c>
      <c r="U12" s="82">
        <v>1529.3263070100011</v>
      </c>
      <c r="V12" s="96"/>
      <c r="W12" s="97">
        <v>5.3237636683963044E-2</v>
      </c>
    </row>
    <row r="13" spans="1:24" ht="15.75">
      <c r="B13" s="64" t="s">
        <v>157</v>
      </c>
      <c r="C13" s="70">
        <v>2454.1310950900001</v>
      </c>
      <c r="D13" s="70">
        <v>4186.1114637199998</v>
      </c>
      <c r="E13" s="70">
        <v>5605.1854080100002</v>
      </c>
      <c r="F13" s="70">
        <v>7465.9946013200006</v>
      </c>
      <c r="G13" s="31"/>
      <c r="H13" s="70">
        <v>2495.2575422800001</v>
      </c>
      <c r="I13" s="70">
        <v>4138.6148472200002</v>
      </c>
      <c r="J13" s="70">
        <v>5599.6476888800007</v>
      </c>
      <c r="K13" s="95"/>
      <c r="L13" s="91">
        <v>-9.8796359565303071E-4</v>
      </c>
      <c r="M13" s="31"/>
      <c r="N13" s="70">
        <v>2454.1310950900001</v>
      </c>
      <c r="O13" s="70">
        <v>1731.9803686299997</v>
      </c>
      <c r="P13" s="70">
        <v>1419.0739442900003</v>
      </c>
      <c r="Q13" s="70">
        <v>1860.8091933100004</v>
      </c>
      <c r="R13" s="31"/>
      <c r="S13" s="70">
        <v>2495.2575422800001</v>
      </c>
      <c r="T13" s="70">
        <v>1643.3573049400002</v>
      </c>
      <c r="U13" s="70">
        <v>1461.0328416600005</v>
      </c>
      <c r="V13" s="95"/>
      <c r="W13" s="91">
        <v>2.9567801973133464E-2</v>
      </c>
    </row>
    <row r="14" spans="1:24" ht="15.75">
      <c r="B14" s="64" t="s">
        <v>148</v>
      </c>
      <c r="C14" s="70">
        <v>30.85040528</v>
      </c>
      <c r="D14" s="70">
        <v>65.393919750000109</v>
      </c>
      <c r="E14" s="70">
        <v>98.343957270000004</v>
      </c>
      <c r="F14" s="70">
        <v>130.415346959999</v>
      </c>
      <c r="G14" s="31"/>
      <c r="H14" s="70">
        <v>46.566474139999997</v>
      </c>
      <c r="I14" s="70">
        <v>97.204538400000004</v>
      </c>
      <c r="J14" s="70">
        <v>165.49800375000001</v>
      </c>
      <c r="K14" s="95"/>
      <c r="L14" s="91">
        <v>0.68284873157616433</v>
      </c>
      <c r="M14" s="31"/>
      <c r="N14" s="70">
        <v>30.85040528</v>
      </c>
      <c r="O14" s="70">
        <v>34.543514470000105</v>
      </c>
      <c r="P14" s="70">
        <v>32.950037519999896</v>
      </c>
      <c r="Q14" s="70">
        <v>32.071389689998995</v>
      </c>
      <c r="R14" s="31"/>
      <c r="S14" s="70">
        <v>46.566474139999997</v>
      </c>
      <c r="T14" s="70">
        <v>50.638064260000007</v>
      </c>
      <c r="U14" s="70">
        <v>68.293465350000005</v>
      </c>
      <c r="V14" s="95"/>
      <c r="W14" s="91">
        <v>1.0726369524935284</v>
      </c>
    </row>
    <row r="15" spans="1:24" ht="15.75">
      <c r="B15" s="78"/>
      <c r="C15" s="38"/>
      <c r="D15" s="38"/>
      <c r="E15" s="38"/>
      <c r="F15" s="38"/>
      <c r="G15" s="31"/>
      <c r="H15" s="38"/>
      <c r="I15" s="38"/>
      <c r="J15" s="38"/>
      <c r="K15" s="95"/>
      <c r="L15" s="98"/>
      <c r="M15" s="31"/>
      <c r="N15" s="38"/>
      <c r="O15" s="38"/>
      <c r="P15" s="38"/>
      <c r="Q15" s="38"/>
      <c r="R15" s="31"/>
      <c r="S15" s="38"/>
      <c r="T15" s="38"/>
      <c r="U15" s="38"/>
      <c r="V15" s="95"/>
      <c r="W15" s="98"/>
    </row>
    <row r="16" spans="1:24" ht="15.75">
      <c r="B16" s="68" t="s">
        <v>8</v>
      </c>
      <c r="C16" s="82">
        <v>729.01007247344694</v>
      </c>
      <c r="D16" s="82">
        <v>1595.55080821817</v>
      </c>
      <c r="E16" s="82">
        <v>2534.0281090499602</v>
      </c>
      <c r="F16" s="82">
        <v>3340.0827808614699</v>
      </c>
      <c r="G16" s="76"/>
      <c r="H16" s="82">
        <v>986.50371029924497</v>
      </c>
      <c r="I16" s="82">
        <v>2240.2312546733601</v>
      </c>
      <c r="J16" s="82">
        <v>3682.0858427368903</v>
      </c>
      <c r="K16" s="96"/>
      <c r="L16" s="97">
        <v>0.45305643200514917</v>
      </c>
      <c r="M16" s="31"/>
      <c r="N16" s="82">
        <v>729.01007247344694</v>
      </c>
      <c r="O16" s="82">
        <v>866.54073574472307</v>
      </c>
      <c r="P16" s="82">
        <v>938.47730083179022</v>
      </c>
      <c r="Q16" s="82">
        <v>806.05467181150971</v>
      </c>
      <c r="R16" s="76"/>
      <c r="S16" s="82">
        <v>986.50371029924497</v>
      </c>
      <c r="T16" s="82">
        <v>1253.727544374115</v>
      </c>
      <c r="U16" s="82">
        <v>1441.8545880635302</v>
      </c>
      <c r="V16" s="96"/>
      <c r="W16" s="97">
        <v>0.53637662497067018</v>
      </c>
    </row>
    <row r="17" spans="2:23" ht="15.75">
      <c r="B17" s="80"/>
      <c r="C17" s="38"/>
      <c r="D17" s="38"/>
      <c r="E17" s="38"/>
      <c r="F17" s="38"/>
      <c r="G17" s="31"/>
      <c r="H17" s="38"/>
      <c r="I17" s="38"/>
      <c r="J17" s="38"/>
      <c r="K17" s="95"/>
      <c r="L17" s="98"/>
      <c r="M17" s="31"/>
      <c r="N17" s="38"/>
      <c r="O17" s="38"/>
      <c r="P17" s="38"/>
      <c r="Q17" s="38"/>
      <c r="R17" s="31"/>
      <c r="S17" s="38"/>
      <c r="T17" s="38"/>
      <c r="U17" s="38"/>
      <c r="V17" s="95"/>
      <c r="W17" s="98"/>
    </row>
    <row r="18" spans="2:23" ht="15.75">
      <c r="B18" s="68" t="s">
        <v>9</v>
      </c>
      <c r="C18" s="82">
        <v>454.573865331403</v>
      </c>
      <c r="D18" s="82">
        <v>1346.9955298565001</v>
      </c>
      <c r="E18" s="82">
        <v>1741.13111401476</v>
      </c>
      <c r="F18" s="82">
        <v>2187.6590222895898</v>
      </c>
      <c r="G18" s="76"/>
      <c r="H18" s="82">
        <v>576.34337329934397</v>
      </c>
      <c r="I18" s="82">
        <v>1127.1776990462099</v>
      </c>
      <c r="J18" s="82">
        <v>1649.7861225828401</v>
      </c>
      <c r="K18" s="96"/>
      <c r="L18" s="97">
        <v>-5.246301711379648E-2</v>
      </c>
      <c r="M18" s="31"/>
      <c r="N18" s="82">
        <v>454.573865331403</v>
      </c>
      <c r="O18" s="82">
        <v>892.42166452509707</v>
      </c>
      <c r="P18" s="82">
        <v>394.13558415825992</v>
      </c>
      <c r="Q18" s="82">
        <v>446.52790827482977</v>
      </c>
      <c r="R18" s="76"/>
      <c r="S18" s="82">
        <v>576.34337329934397</v>
      </c>
      <c r="T18" s="82">
        <v>550.83432574686594</v>
      </c>
      <c r="U18" s="82">
        <v>522.6084235366302</v>
      </c>
      <c r="V18" s="96"/>
      <c r="W18" s="97">
        <v>0.32596102595695525</v>
      </c>
    </row>
    <row r="19" spans="2:23" ht="15.75">
      <c r="B19" s="64" t="s">
        <v>158</v>
      </c>
      <c r="C19" s="70">
        <v>254.78560488895999</v>
      </c>
      <c r="D19" s="70">
        <v>932.66090750216904</v>
      </c>
      <c r="E19" s="70">
        <v>1118.8545009167299</v>
      </c>
      <c r="F19" s="70">
        <v>1317.9296011767101</v>
      </c>
      <c r="G19" s="31"/>
      <c r="H19" s="70">
        <v>328.54444695768501</v>
      </c>
      <c r="I19" s="70">
        <v>608.05829674502195</v>
      </c>
      <c r="J19" s="70">
        <v>839.97524570236101</v>
      </c>
      <c r="K19" s="95"/>
      <c r="L19" s="91">
        <v>-0.24925426405834722</v>
      </c>
      <c r="M19" s="31"/>
      <c r="N19" s="70">
        <v>254.78560488895999</v>
      </c>
      <c r="O19" s="70">
        <v>677.87530261320899</v>
      </c>
      <c r="P19" s="70">
        <v>186.19359341456084</v>
      </c>
      <c r="Q19" s="70">
        <v>199.07510025998022</v>
      </c>
      <c r="R19" s="31"/>
      <c r="S19" s="70">
        <v>328.54444695768501</v>
      </c>
      <c r="T19" s="70">
        <v>279.51384978733694</v>
      </c>
      <c r="U19" s="70">
        <v>231.91694895733906</v>
      </c>
      <c r="V19" s="95"/>
      <c r="W19" s="91">
        <v>0.24556889796403991</v>
      </c>
    </row>
    <row r="20" spans="2:23" ht="15.75">
      <c r="B20" s="64" t="s">
        <v>159</v>
      </c>
      <c r="C20" s="70">
        <v>49.766994057628203</v>
      </c>
      <c r="D20" s="70">
        <v>104.489018357494</v>
      </c>
      <c r="E20" s="70">
        <v>158.142892203087</v>
      </c>
      <c r="F20" s="70">
        <v>223.71073566373602</v>
      </c>
      <c r="G20" s="31"/>
      <c r="H20" s="70">
        <v>54.195870018273602</v>
      </c>
      <c r="I20" s="70">
        <v>121.04226177407601</v>
      </c>
      <c r="J20" s="70">
        <v>189.65574383184102</v>
      </c>
      <c r="K20" s="95"/>
      <c r="L20" s="91">
        <v>0.1992682136373555</v>
      </c>
      <c r="M20" s="31"/>
      <c r="N20" s="70">
        <v>49.766994057628203</v>
      </c>
      <c r="O20" s="70">
        <v>54.722024299865801</v>
      </c>
      <c r="P20" s="70">
        <v>53.653873845592997</v>
      </c>
      <c r="Q20" s="70">
        <v>65.567843460649016</v>
      </c>
      <c r="R20" s="31"/>
      <c r="S20" s="70">
        <v>54.195870018273602</v>
      </c>
      <c r="T20" s="70">
        <v>66.846391755802415</v>
      </c>
      <c r="U20" s="70">
        <v>68.613482057765012</v>
      </c>
      <c r="V20" s="95"/>
      <c r="W20" s="91">
        <v>0.27881692671853109</v>
      </c>
    </row>
    <row r="21" spans="2:23" ht="15.75">
      <c r="B21" s="64" t="s">
        <v>160</v>
      </c>
      <c r="C21" s="70">
        <v>77.338475338047701</v>
      </c>
      <c r="D21" s="70">
        <v>158.97023995871601</v>
      </c>
      <c r="E21" s="70">
        <v>238.325998138382</v>
      </c>
      <c r="F21" s="70">
        <v>343.40187434937701</v>
      </c>
      <c r="G21" s="31"/>
      <c r="H21" s="70">
        <v>100.260268797435</v>
      </c>
      <c r="I21" s="70">
        <v>208.98247746331299</v>
      </c>
      <c r="J21" s="70">
        <v>321.35082935534001</v>
      </c>
      <c r="K21" s="95"/>
      <c r="L21" s="91">
        <v>0.34836665687119173</v>
      </c>
      <c r="M21" s="31"/>
      <c r="N21" s="70">
        <v>77.338475338047701</v>
      </c>
      <c r="O21" s="70">
        <v>81.631764620668307</v>
      </c>
      <c r="P21" s="70">
        <v>79.355758179665997</v>
      </c>
      <c r="Q21" s="70">
        <v>105.07587621099501</v>
      </c>
      <c r="R21" s="31"/>
      <c r="S21" s="70">
        <v>100.260268797435</v>
      </c>
      <c r="T21" s="70">
        <v>108.72220866587799</v>
      </c>
      <c r="U21" s="70">
        <v>112.36835189202702</v>
      </c>
      <c r="V21" s="95"/>
      <c r="W21" s="91">
        <v>0.41600753958671299</v>
      </c>
    </row>
    <row r="22" spans="2:23" ht="15.75">
      <c r="B22" s="64" t="s">
        <v>149</v>
      </c>
      <c r="C22" s="70">
        <v>24.717102323999601</v>
      </c>
      <c r="D22" s="70">
        <v>40.710035839485599</v>
      </c>
      <c r="E22" s="70">
        <v>60.586863453050199</v>
      </c>
      <c r="F22" s="70">
        <v>79.316015145977104</v>
      </c>
      <c r="G22" s="31"/>
      <c r="H22" s="70">
        <v>28.506695131763699</v>
      </c>
      <c r="I22" s="70">
        <v>48.970425627017697</v>
      </c>
      <c r="J22" s="70">
        <v>78.087148486664304</v>
      </c>
      <c r="K22" s="95"/>
      <c r="L22" s="91">
        <v>0.28884619596086825</v>
      </c>
      <c r="M22" s="31"/>
      <c r="N22" s="70">
        <v>24.717102323999601</v>
      </c>
      <c r="O22" s="70">
        <v>15.992933515485998</v>
      </c>
      <c r="P22" s="70">
        <v>19.8768276135646</v>
      </c>
      <c r="Q22" s="70">
        <v>18.729151692926905</v>
      </c>
      <c r="R22" s="31"/>
      <c r="S22" s="70">
        <v>28.506695131763699</v>
      </c>
      <c r="T22" s="70">
        <v>20.463730495253998</v>
      </c>
      <c r="U22" s="70">
        <v>29.116722859646607</v>
      </c>
      <c r="V22" s="95"/>
      <c r="W22" s="91">
        <v>0.46485764356966092</v>
      </c>
    </row>
    <row r="23" spans="2:23" ht="15.75">
      <c r="B23" s="100" t="s">
        <v>196</v>
      </c>
      <c r="C23" s="89">
        <v>18.6035222909479</v>
      </c>
      <c r="D23" s="89">
        <v>38.508929114326698</v>
      </c>
      <c r="E23" s="89">
        <v>60.947477715410599</v>
      </c>
      <c r="F23" s="89">
        <v>80.654588406362905</v>
      </c>
      <c r="G23" s="95"/>
      <c r="H23" s="89">
        <v>22.9097773391413</v>
      </c>
      <c r="I23" s="89">
        <v>49.513199981820605</v>
      </c>
      <c r="J23" s="89">
        <v>80.862285032328899</v>
      </c>
      <c r="K23" s="95"/>
      <c r="L23" s="91">
        <v>0.32675359282149308</v>
      </c>
      <c r="M23" s="95"/>
      <c r="N23" s="89">
        <v>18.6035222909479</v>
      </c>
      <c r="O23" s="89">
        <v>19.905406823378797</v>
      </c>
      <c r="P23" s="89">
        <v>22.438548601083902</v>
      </c>
      <c r="Q23" s="89">
        <v>19.707110690952305</v>
      </c>
      <c r="R23" s="95"/>
      <c r="S23" s="89">
        <v>22.9097773391413</v>
      </c>
      <c r="T23" s="89">
        <v>26.603422642679305</v>
      </c>
      <c r="U23" s="89">
        <v>31.349085050508293</v>
      </c>
      <c r="V23" s="95"/>
      <c r="W23" s="91">
        <v>0.39710841408851039</v>
      </c>
    </row>
    <row r="24" spans="2:23" ht="15.75">
      <c r="B24" s="80"/>
      <c r="C24" s="38"/>
      <c r="D24" s="38"/>
      <c r="E24" s="38"/>
      <c r="F24" s="38"/>
      <c r="G24" s="31"/>
      <c r="H24" s="38"/>
      <c r="I24" s="38"/>
      <c r="J24" s="38"/>
      <c r="K24" s="95"/>
      <c r="L24" s="98"/>
      <c r="M24" s="31"/>
      <c r="N24" s="38"/>
      <c r="O24" s="38"/>
      <c r="P24" s="38"/>
      <c r="Q24" s="38"/>
      <c r="R24" s="31"/>
      <c r="S24" s="38"/>
      <c r="T24" s="38"/>
      <c r="U24" s="38"/>
      <c r="V24" s="95"/>
      <c r="W24" s="98"/>
    </row>
    <row r="25" spans="2:23" ht="15.75">
      <c r="B25" s="68" t="s">
        <v>10</v>
      </c>
      <c r="C25" s="82">
        <v>389.67595278896601</v>
      </c>
      <c r="D25" s="82">
        <v>763.40442870965603</v>
      </c>
      <c r="E25" s="82">
        <v>1171.4458586271201</v>
      </c>
      <c r="F25" s="82">
        <v>1631.10728055001</v>
      </c>
      <c r="G25" s="76"/>
      <c r="H25" s="82">
        <v>489.18737477133499</v>
      </c>
      <c r="I25" s="82">
        <v>962.70182110089797</v>
      </c>
      <c r="J25" s="82">
        <v>1515.6193830413299</v>
      </c>
      <c r="K25" s="96"/>
      <c r="L25" s="97">
        <v>0.29380233143473244</v>
      </c>
      <c r="M25" s="31"/>
      <c r="N25" s="82">
        <v>389.67595278896601</v>
      </c>
      <c r="O25" s="82">
        <v>373.72847592069002</v>
      </c>
      <c r="P25" s="82">
        <v>408.04142991746403</v>
      </c>
      <c r="Q25" s="82">
        <v>459.66142192288999</v>
      </c>
      <c r="R25" s="76"/>
      <c r="S25" s="82">
        <v>489.18737477133499</v>
      </c>
      <c r="T25" s="82">
        <v>473.51444632956299</v>
      </c>
      <c r="U25" s="82">
        <v>552.91756194043194</v>
      </c>
      <c r="V25" s="96"/>
      <c r="W25" s="97">
        <v>0.35505250545826317</v>
      </c>
    </row>
    <row r="26" spans="2:23" ht="15.75">
      <c r="B26" s="64" t="s">
        <v>150</v>
      </c>
      <c r="C26" s="70">
        <v>102.543698852402</v>
      </c>
      <c r="D26" s="70">
        <v>183.94547999669899</v>
      </c>
      <c r="E26" s="70">
        <v>283.89455413009597</v>
      </c>
      <c r="F26" s="70">
        <v>364.65774306562901</v>
      </c>
      <c r="G26" s="31"/>
      <c r="H26" s="70">
        <v>106.080865335761</v>
      </c>
      <c r="I26" s="70">
        <v>205.531273361373</v>
      </c>
      <c r="J26" s="70">
        <v>322.73320476852103</v>
      </c>
      <c r="K26" s="95"/>
      <c r="L26" s="91">
        <v>0.13680660679608203</v>
      </c>
      <c r="M26" s="31"/>
      <c r="N26" s="70">
        <v>102.543698852402</v>
      </c>
      <c r="O26" s="70">
        <v>81.40178114429699</v>
      </c>
      <c r="P26" s="70">
        <v>99.949074133396977</v>
      </c>
      <c r="Q26" s="70">
        <v>80.763188935533037</v>
      </c>
      <c r="R26" s="31"/>
      <c r="S26" s="70">
        <v>106.080865335761</v>
      </c>
      <c r="T26" s="70">
        <v>99.450408025611992</v>
      </c>
      <c r="U26" s="70">
        <v>117.20193140714804</v>
      </c>
      <c r="V26" s="95"/>
      <c r="W26" s="91">
        <v>0.17261647917543033</v>
      </c>
    </row>
    <row r="27" spans="2:23" ht="15.75">
      <c r="B27" s="64" t="s">
        <v>161</v>
      </c>
      <c r="C27" s="70">
        <v>122.13693327748</v>
      </c>
      <c r="D27" s="70">
        <v>242.63979879614999</v>
      </c>
      <c r="E27" s="70">
        <v>375.12013747145005</v>
      </c>
      <c r="F27" s="70">
        <v>517.07784851425004</v>
      </c>
      <c r="G27" s="31"/>
      <c r="H27" s="70">
        <v>176.39768997633001</v>
      </c>
      <c r="I27" s="70">
        <v>323.19308355896999</v>
      </c>
      <c r="J27" s="70">
        <v>530.58726156669104</v>
      </c>
      <c r="K27" s="95"/>
      <c r="L27" s="91">
        <v>0.4144462228639309</v>
      </c>
      <c r="M27" s="31"/>
      <c r="N27" s="70">
        <v>122.13693327748</v>
      </c>
      <c r="O27" s="70">
        <v>120.50286551866999</v>
      </c>
      <c r="P27" s="70">
        <v>132.48033867530006</v>
      </c>
      <c r="Q27" s="70">
        <v>141.95771104279999</v>
      </c>
      <c r="R27" s="31"/>
      <c r="S27" s="70">
        <v>176.39768997633001</v>
      </c>
      <c r="T27" s="70">
        <v>146.79539358263997</v>
      </c>
      <c r="U27" s="70">
        <v>207.39417800772105</v>
      </c>
      <c r="V27" s="95"/>
      <c r="W27" s="91">
        <v>0.56547137546220738</v>
      </c>
    </row>
    <row r="28" spans="2:23" ht="15.75">
      <c r="B28" s="64" t="s">
        <v>151</v>
      </c>
      <c r="C28" s="70">
        <v>47.530164483213703</v>
      </c>
      <c r="D28" s="70">
        <v>88.508847933423013</v>
      </c>
      <c r="E28" s="70">
        <v>131.026948758217</v>
      </c>
      <c r="F28" s="70">
        <v>183.75666786564798</v>
      </c>
      <c r="G28" s="31"/>
      <c r="H28" s="70">
        <v>63.104658503170803</v>
      </c>
      <c r="I28" s="70">
        <v>117.613295205841</v>
      </c>
      <c r="J28" s="70">
        <v>180.382443064445</v>
      </c>
      <c r="K28" s="95"/>
      <c r="L28" s="91">
        <v>0.3766820091132802</v>
      </c>
      <c r="M28" s="31"/>
      <c r="N28" s="70">
        <v>47.530164483213703</v>
      </c>
      <c r="O28" s="70">
        <v>40.97868345020931</v>
      </c>
      <c r="P28" s="70">
        <v>42.51810082479399</v>
      </c>
      <c r="Q28" s="70">
        <v>52.729719107430981</v>
      </c>
      <c r="R28" s="31"/>
      <c r="S28" s="70">
        <v>63.104658503170803</v>
      </c>
      <c r="T28" s="70">
        <v>54.508636702670195</v>
      </c>
      <c r="U28" s="70">
        <v>62.769147858604001</v>
      </c>
      <c r="V28" s="95"/>
      <c r="W28" s="91">
        <v>0.47629237056611012</v>
      </c>
    </row>
    <row r="29" spans="2:23" ht="15.75">
      <c r="B29" s="64" t="s">
        <v>152</v>
      </c>
      <c r="C29" s="70">
        <v>62.794139339308501</v>
      </c>
      <c r="D29" s="70">
        <v>139.79370451147099</v>
      </c>
      <c r="E29" s="70">
        <v>219.37735590004797</v>
      </c>
      <c r="F29" s="70">
        <v>338.91889514463696</v>
      </c>
      <c r="G29" s="31"/>
      <c r="H29" s="70">
        <v>76.296569229925993</v>
      </c>
      <c r="I29" s="70">
        <v>181.80455364386802</v>
      </c>
      <c r="J29" s="70">
        <v>277.96646596645098</v>
      </c>
      <c r="K29" s="95"/>
      <c r="L29" s="91">
        <v>0.26706999829598271</v>
      </c>
      <c r="M29" s="31"/>
      <c r="N29" s="70">
        <v>62.794139339308501</v>
      </c>
      <c r="O29" s="70">
        <v>76.999565172162491</v>
      </c>
      <c r="P29" s="70">
        <v>79.583651388576982</v>
      </c>
      <c r="Q29" s="70">
        <v>119.54153924458899</v>
      </c>
      <c r="R29" s="31"/>
      <c r="S29" s="70">
        <v>76.296569229925993</v>
      </c>
      <c r="T29" s="70">
        <v>105.50798441394203</v>
      </c>
      <c r="U29" s="70">
        <v>96.161912322582964</v>
      </c>
      <c r="V29" s="95"/>
      <c r="W29" s="91">
        <v>0.20831239387422149</v>
      </c>
    </row>
    <row r="30" spans="2:23" ht="15.75">
      <c r="B30" s="100" t="s">
        <v>197</v>
      </c>
      <c r="C30" s="89">
        <v>23.684071219388102</v>
      </c>
      <c r="D30" s="89">
        <v>47.754831723605299</v>
      </c>
      <c r="E30" s="89">
        <v>71.186344990430598</v>
      </c>
      <c r="F30" s="89">
        <v>94.1635660139506</v>
      </c>
      <c r="G30" s="95"/>
      <c r="H30" s="89">
        <v>31.217426577967199</v>
      </c>
      <c r="I30" s="89">
        <v>60.243014334504601</v>
      </c>
      <c r="J30" s="89">
        <v>92.948254528199399</v>
      </c>
      <c r="K30" s="95"/>
      <c r="L30" s="91">
        <v>0.30570342585638016</v>
      </c>
      <c r="M30" s="95"/>
      <c r="N30" s="89">
        <v>23.684071219388102</v>
      </c>
      <c r="O30" s="89">
        <v>24.070760504217198</v>
      </c>
      <c r="P30" s="89">
        <v>23.431513266825299</v>
      </c>
      <c r="Q30" s="89">
        <v>22.977221023520002</v>
      </c>
      <c r="R30" s="95"/>
      <c r="S30" s="89">
        <v>31.217426577967199</v>
      </c>
      <c r="T30" s="89">
        <v>29.025587756537401</v>
      </c>
      <c r="U30" s="89">
        <v>32.705240193694799</v>
      </c>
      <c r="V30" s="95"/>
      <c r="W30" s="91">
        <v>0.3957801112230932</v>
      </c>
    </row>
    <row r="31" spans="2:23" ht="15.75">
      <c r="B31" s="100" t="s">
        <v>198</v>
      </c>
      <c r="C31" s="89">
        <v>15.061847476510099</v>
      </c>
      <c r="D31" s="89">
        <v>29.129383058726397</v>
      </c>
      <c r="E31" s="89">
        <v>42.676040776941804</v>
      </c>
      <c r="F31" s="89">
        <v>62.7431050407695</v>
      </c>
      <c r="G31" s="95"/>
      <c r="H31" s="89">
        <v>15.697126025653501</v>
      </c>
      <c r="I31" s="89">
        <v>33.112934689226499</v>
      </c>
      <c r="J31" s="89">
        <v>49.393203807657599</v>
      </c>
      <c r="K31" s="95"/>
      <c r="L31" s="91">
        <v>0.15739892708943917</v>
      </c>
      <c r="M31" s="95"/>
      <c r="N31" s="89">
        <v>15.061847476510099</v>
      </c>
      <c r="O31" s="89">
        <v>14.067535582216298</v>
      </c>
      <c r="P31" s="89">
        <v>13.546657718215407</v>
      </c>
      <c r="Q31" s="89">
        <v>20.067064263827696</v>
      </c>
      <c r="R31" s="95"/>
      <c r="S31" s="89">
        <v>15.697126025653501</v>
      </c>
      <c r="T31" s="89">
        <v>17.415808663572996</v>
      </c>
      <c r="U31" s="89">
        <v>16.2802691184311</v>
      </c>
      <c r="V31" s="95"/>
      <c r="W31" s="91">
        <v>0.20179231343093315</v>
      </c>
    </row>
    <row r="32" spans="2:23" ht="15.75">
      <c r="B32" s="78" t="s">
        <v>235</v>
      </c>
      <c r="C32" s="38">
        <v>4.1628630965386497</v>
      </c>
      <c r="D32" s="38">
        <v>7.3957052901904499</v>
      </c>
      <c r="E32" s="38">
        <v>9.8754637751724399</v>
      </c>
      <c r="F32" s="38">
        <v>13.351857222785</v>
      </c>
      <c r="G32" s="31"/>
      <c r="H32" s="38">
        <v>3.1814944093600004</v>
      </c>
      <c r="I32" s="38">
        <v>5.7248704450200005</v>
      </c>
      <c r="J32" s="38">
        <v>8.6554973831400002</v>
      </c>
      <c r="K32" s="95"/>
      <c r="L32" s="98">
        <v>-0.12353509868564501</v>
      </c>
      <c r="M32" s="31"/>
      <c r="N32" s="38">
        <v>4.1628630965386497</v>
      </c>
      <c r="O32" s="38">
        <v>3.2328421936518001</v>
      </c>
      <c r="P32" s="38">
        <v>2.47975848498199</v>
      </c>
      <c r="Q32" s="38">
        <v>3.4763934476125602</v>
      </c>
      <c r="R32" s="31"/>
      <c r="S32" s="38">
        <v>3.1814944093600004</v>
      </c>
      <c r="T32" s="38">
        <v>2.5433760356600001</v>
      </c>
      <c r="U32" s="38">
        <v>2.9306269381199996</v>
      </c>
      <c r="V32" s="95"/>
      <c r="W32" s="98">
        <v>0.18181950212836318</v>
      </c>
    </row>
    <row r="33" spans="2:23" ht="15.75">
      <c r="B33" s="78"/>
      <c r="C33" s="38"/>
      <c r="D33" s="38"/>
      <c r="E33" s="38"/>
      <c r="F33" s="38"/>
      <c r="G33" s="31"/>
      <c r="H33" s="38"/>
      <c r="I33" s="38"/>
      <c r="J33" s="38"/>
      <c r="K33" s="95"/>
      <c r="L33" s="98"/>
      <c r="M33" s="31"/>
      <c r="N33" s="38"/>
      <c r="O33" s="38"/>
      <c r="P33" s="38"/>
      <c r="Q33" s="38"/>
      <c r="R33" s="31"/>
      <c r="S33" s="38"/>
      <c r="T33" s="38"/>
      <c r="U33" s="38"/>
      <c r="V33" s="95"/>
      <c r="W33" s="98"/>
    </row>
    <row r="34" spans="2:23" ht="15.75">
      <c r="B34" s="68" t="s">
        <v>7</v>
      </c>
      <c r="C34" s="82">
        <v>454.74872527300101</v>
      </c>
      <c r="D34" s="82">
        <v>1025.32050022214</v>
      </c>
      <c r="E34" s="82">
        <v>1542.49939606763</v>
      </c>
      <c r="F34" s="82">
        <v>2073.09542955085</v>
      </c>
      <c r="G34" s="76"/>
      <c r="H34" s="82">
        <v>540.15220159352805</v>
      </c>
      <c r="I34" s="82">
        <v>1269.29695645832</v>
      </c>
      <c r="J34" s="82">
        <v>1983.3919048745599</v>
      </c>
      <c r="K34" s="96"/>
      <c r="L34" s="97">
        <v>0.28582993933801149</v>
      </c>
      <c r="M34" s="31"/>
      <c r="N34" s="82">
        <v>454.74872527300101</v>
      </c>
      <c r="O34" s="82">
        <v>570.57177494913901</v>
      </c>
      <c r="P34" s="82">
        <v>517.17889584548993</v>
      </c>
      <c r="Q34" s="82">
        <v>530.59603348322003</v>
      </c>
      <c r="R34" s="76"/>
      <c r="S34" s="82">
        <v>540.15220159352805</v>
      </c>
      <c r="T34" s="82">
        <v>729.14475486479193</v>
      </c>
      <c r="U34" s="82">
        <v>714.09494841623996</v>
      </c>
      <c r="V34" s="96"/>
      <c r="W34" s="97">
        <v>0.38075036346722818</v>
      </c>
    </row>
    <row r="35" spans="2:23" ht="15.75">
      <c r="B35" s="64" t="s">
        <v>162</v>
      </c>
      <c r="C35" s="70">
        <v>396.30811948559898</v>
      </c>
      <c r="D35" s="70">
        <v>829.32052557879899</v>
      </c>
      <c r="E35" s="70">
        <v>1270.7788274653501</v>
      </c>
      <c r="F35" s="70">
        <v>1737.99335246804</v>
      </c>
      <c r="G35" s="31"/>
      <c r="H35" s="70">
        <v>486.70135231986001</v>
      </c>
      <c r="I35" s="70">
        <v>1065.2176384094701</v>
      </c>
      <c r="J35" s="70">
        <v>1688.84812161024</v>
      </c>
      <c r="K35" s="95"/>
      <c r="L35" s="91">
        <v>0.32898666952041994</v>
      </c>
      <c r="M35" s="31"/>
      <c r="N35" s="70">
        <v>396.30811948559898</v>
      </c>
      <c r="O35" s="70">
        <v>433.01240609320001</v>
      </c>
      <c r="P35" s="70">
        <v>441.45830188655111</v>
      </c>
      <c r="Q35" s="70">
        <v>467.21452500268992</v>
      </c>
      <c r="R35" s="31"/>
      <c r="S35" s="70">
        <v>486.70135231986001</v>
      </c>
      <c r="T35" s="70">
        <v>578.51628608961005</v>
      </c>
      <c r="U35" s="70">
        <v>623.63048320076996</v>
      </c>
      <c r="V35" s="95"/>
      <c r="W35" s="91">
        <v>0.41265999650638502</v>
      </c>
    </row>
    <row r="36" spans="2:23" ht="15.75">
      <c r="B36" s="64" t="s">
        <v>153</v>
      </c>
      <c r="C36" s="70">
        <v>58.440605787402198</v>
      </c>
      <c r="D36" s="70">
        <v>195.99997464334601</v>
      </c>
      <c r="E36" s="70">
        <v>271.72056860227701</v>
      </c>
      <c r="F36" s="70">
        <v>335.10207708281501</v>
      </c>
      <c r="G36" s="31"/>
      <c r="H36" s="70">
        <v>53.450849273668801</v>
      </c>
      <c r="I36" s="70">
        <v>204.07931804885101</v>
      </c>
      <c r="J36" s="70">
        <v>294.54378326432499</v>
      </c>
      <c r="K36" s="95"/>
      <c r="L36" s="91">
        <v>8.3995167459901723E-2</v>
      </c>
      <c r="M36" s="31"/>
      <c r="N36" s="70">
        <v>58.440605787402198</v>
      </c>
      <c r="O36" s="70">
        <v>137.5593688559438</v>
      </c>
      <c r="P36" s="70">
        <v>75.720593958931005</v>
      </c>
      <c r="Q36" s="70">
        <v>63.381508480538002</v>
      </c>
      <c r="R36" s="31"/>
      <c r="S36" s="70">
        <v>53.450849273668801</v>
      </c>
      <c r="T36" s="70">
        <v>150.6284687751822</v>
      </c>
      <c r="U36" s="70">
        <v>90.464465215473979</v>
      </c>
      <c r="V36" s="95"/>
      <c r="W36" s="91">
        <v>0.19471415219668889</v>
      </c>
    </row>
    <row r="37" spans="2:23" ht="15.75">
      <c r="B37" s="78"/>
      <c r="C37" s="38"/>
      <c r="D37" s="38"/>
      <c r="E37" s="38"/>
      <c r="F37" s="38"/>
      <c r="G37" s="31"/>
      <c r="H37" s="38"/>
      <c r="I37" s="38"/>
      <c r="J37" s="38"/>
      <c r="K37" s="95"/>
      <c r="L37" s="98"/>
      <c r="M37" s="31"/>
      <c r="N37" s="38"/>
      <c r="O37" s="38"/>
      <c r="P37" s="38"/>
      <c r="Q37" s="38"/>
      <c r="R37" s="31"/>
      <c r="S37" s="38"/>
      <c r="T37" s="38"/>
      <c r="U37" s="38"/>
      <c r="V37" s="95"/>
      <c r="W37" s="98"/>
    </row>
    <row r="38" spans="2:23" ht="15.75">
      <c r="B38" s="68" t="s">
        <v>146</v>
      </c>
      <c r="C38" s="82">
        <v>430.65501704100103</v>
      </c>
      <c r="D38" s="82">
        <v>737.67789622532405</v>
      </c>
      <c r="E38" s="82">
        <v>1028.64640800135</v>
      </c>
      <c r="F38" s="82">
        <v>1360.8456495821101</v>
      </c>
      <c r="G38" s="76"/>
      <c r="H38" s="82">
        <v>405.87406675579399</v>
      </c>
      <c r="I38" s="82">
        <v>708.27096430685503</v>
      </c>
      <c r="J38" s="82">
        <v>1028.2321076764099</v>
      </c>
      <c r="K38" s="96"/>
      <c r="L38" s="97">
        <v>-4.0276262252747063E-4</v>
      </c>
      <c r="M38" s="31"/>
      <c r="N38" s="82">
        <v>430.65501704100103</v>
      </c>
      <c r="O38" s="82">
        <v>307.02287918432302</v>
      </c>
      <c r="P38" s="82">
        <v>290.96851177602593</v>
      </c>
      <c r="Q38" s="82">
        <v>332.19924158076014</v>
      </c>
      <c r="R38" s="76"/>
      <c r="S38" s="82">
        <v>405.87406675579399</v>
      </c>
      <c r="T38" s="82">
        <v>302.39689755106104</v>
      </c>
      <c r="U38" s="82">
        <v>319.96114336955486</v>
      </c>
      <c r="V38" s="96"/>
      <c r="W38" s="97">
        <v>9.964181834165653E-2</v>
      </c>
    </row>
    <row r="39" spans="2:23" ht="15.75">
      <c r="B39" s="64" t="s">
        <v>163</v>
      </c>
      <c r="C39" s="70">
        <v>80.105044264426709</v>
      </c>
      <c r="D39" s="70">
        <v>153.29319778768499</v>
      </c>
      <c r="E39" s="70">
        <v>227.98699232002699</v>
      </c>
      <c r="F39" s="70">
        <v>304.12945260067301</v>
      </c>
      <c r="G39" s="31"/>
      <c r="H39" s="70">
        <v>74.571104474130308</v>
      </c>
      <c r="I39" s="70">
        <v>149.83190497137099</v>
      </c>
      <c r="J39" s="70">
        <v>265.30697829256104</v>
      </c>
      <c r="K39" s="95"/>
      <c r="L39" s="91">
        <v>0.16369348791683572</v>
      </c>
      <c r="M39" s="31"/>
      <c r="N39" s="70">
        <v>80.105044264426709</v>
      </c>
      <c r="O39" s="70">
        <v>73.188153523258279</v>
      </c>
      <c r="P39" s="70">
        <v>74.693794532341997</v>
      </c>
      <c r="Q39" s="70">
        <v>76.14246028064602</v>
      </c>
      <c r="R39" s="31"/>
      <c r="S39" s="70">
        <v>74.571104474130308</v>
      </c>
      <c r="T39" s="70">
        <v>75.26080049724068</v>
      </c>
      <c r="U39" s="70">
        <v>115.47507332119005</v>
      </c>
      <c r="V39" s="95"/>
      <c r="W39" s="91">
        <v>0.54597947586114381</v>
      </c>
    </row>
    <row r="40" spans="2:23" ht="15.75">
      <c r="B40" s="64" t="s">
        <v>164</v>
      </c>
      <c r="C40" s="70">
        <v>66.026822239999987</v>
      </c>
      <c r="D40" s="70">
        <v>122.56988561</v>
      </c>
      <c r="E40" s="70">
        <v>169.74419140000001</v>
      </c>
      <c r="F40" s="70">
        <v>217.75344263</v>
      </c>
      <c r="G40" s="31"/>
      <c r="H40" s="70">
        <v>52.47283856</v>
      </c>
      <c r="I40" s="70">
        <v>106.7029757</v>
      </c>
      <c r="J40" s="70">
        <v>150.45803049</v>
      </c>
      <c r="K40" s="95"/>
      <c r="L40" s="91">
        <v>-0.11361897423960986</v>
      </c>
      <c r="M40" s="31"/>
      <c r="N40" s="70">
        <v>66.026822239999987</v>
      </c>
      <c r="O40" s="70">
        <v>56.543063370000013</v>
      </c>
      <c r="P40" s="70">
        <v>47.174305790000005</v>
      </c>
      <c r="Q40" s="70">
        <v>48.00925122999999</v>
      </c>
      <c r="R40" s="31"/>
      <c r="S40" s="70">
        <v>52.47283856</v>
      </c>
      <c r="T40" s="70">
        <v>54.230137139999997</v>
      </c>
      <c r="U40" s="70">
        <v>43.755054790000003</v>
      </c>
      <c r="V40" s="95"/>
      <c r="W40" s="91">
        <v>-7.2481214990657364E-2</v>
      </c>
    </row>
    <row r="41" spans="2:23" ht="15.75">
      <c r="B41" s="64" t="s">
        <v>165</v>
      </c>
      <c r="C41" s="70">
        <v>159.19581135000001</v>
      </c>
      <c r="D41" s="70">
        <v>223.1630821</v>
      </c>
      <c r="E41" s="70">
        <v>297.15090902000003</v>
      </c>
      <c r="F41" s="70">
        <v>372.82355054000004</v>
      </c>
      <c r="G41" s="31"/>
      <c r="H41" s="70">
        <v>159.28003021000001</v>
      </c>
      <c r="I41" s="70">
        <v>224.1415662</v>
      </c>
      <c r="J41" s="70">
        <v>298.98056156000001</v>
      </c>
      <c r="K41" s="95"/>
      <c r="L41" s="91">
        <v>6.1573176606935336E-3</v>
      </c>
      <c r="M41" s="31"/>
      <c r="N41" s="70">
        <v>159.19581135000001</v>
      </c>
      <c r="O41" s="70">
        <v>63.967270749999983</v>
      </c>
      <c r="P41" s="70">
        <v>73.987826920000032</v>
      </c>
      <c r="Q41" s="70">
        <v>75.672641520000013</v>
      </c>
      <c r="R41" s="31"/>
      <c r="S41" s="70">
        <v>159.28003021000001</v>
      </c>
      <c r="T41" s="70">
        <v>64.861535989999993</v>
      </c>
      <c r="U41" s="70">
        <v>74.838995360000013</v>
      </c>
      <c r="V41" s="95"/>
      <c r="W41" s="91">
        <v>1.1504168664398184E-2</v>
      </c>
    </row>
    <row r="42" spans="2:23" ht="15.75">
      <c r="B42" s="64" t="s">
        <v>154</v>
      </c>
      <c r="C42" s="70">
        <v>109.70162367</v>
      </c>
      <c r="D42" s="70">
        <v>209.73843667</v>
      </c>
      <c r="E42" s="70">
        <v>292.53049634000001</v>
      </c>
      <c r="F42" s="70">
        <v>405.24594897000003</v>
      </c>
      <c r="G42" s="31"/>
      <c r="H42" s="70">
        <v>102.74334880000001</v>
      </c>
      <c r="I42" s="70">
        <v>196.6367951</v>
      </c>
      <c r="J42" s="70">
        <v>273.42769144000005</v>
      </c>
      <c r="K42" s="95"/>
      <c r="L42" s="91">
        <v>-6.5301926257279208E-2</v>
      </c>
      <c r="M42" s="31"/>
      <c r="N42" s="70">
        <v>109.70162367</v>
      </c>
      <c r="O42" s="70">
        <v>100.036813</v>
      </c>
      <c r="P42" s="70">
        <v>82.792059670000015</v>
      </c>
      <c r="Q42" s="70">
        <v>112.71545263000002</v>
      </c>
      <c r="R42" s="31"/>
      <c r="S42" s="70">
        <v>102.74334880000001</v>
      </c>
      <c r="T42" s="70">
        <v>93.893446299999994</v>
      </c>
      <c r="U42" s="70">
        <v>76.790896340000046</v>
      </c>
      <c r="V42" s="95"/>
      <c r="W42" s="91">
        <v>-7.2484769118197345E-2</v>
      </c>
    </row>
    <row r="43" spans="2:23" ht="15.75">
      <c r="B43" s="64" t="s">
        <v>166</v>
      </c>
      <c r="C43" s="70">
        <v>5.3626107391296003</v>
      </c>
      <c r="D43" s="70">
        <v>10.1605311094148</v>
      </c>
      <c r="E43" s="70">
        <v>14.6377764881407</v>
      </c>
      <c r="F43" s="70">
        <v>24.8663049012298</v>
      </c>
      <c r="G43" s="31"/>
      <c r="H43" s="70">
        <v>4.9519391589769803</v>
      </c>
      <c r="I43" s="70">
        <v>10.0754397257469</v>
      </c>
      <c r="J43" s="70">
        <v>15.438499247518301</v>
      </c>
      <c r="K43" s="95"/>
      <c r="L43" s="91">
        <v>5.4702485724272013E-2</v>
      </c>
      <c r="M43" s="31"/>
      <c r="N43" s="70">
        <v>5.3626107391296003</v>
      </c>
      <c r="O43" s="70">
        <v>4.7979203702851994</v>
      </c>
      <c r="P43" s="70">
        <v>4.4772453787259003</v>
      </c>
      <c r="Q43" s="70">
        <v>10.2285284130891</v>
      </c>
      <c r="R43" s="31"/>
      <c r="S43" s="70">
        <v>4.9519391589769803</v>
      </c>
      <c r="T43" s="70">
        <v>5.1235005667699198</v>
      </c>
      <c r="U43" s="70">
        <v>5.363059521771401</v>
      </c>
      <c r="V43" s="95"/>
      <c r="W43" s="91">
        <v>0.19784802219117567</v>
      </c>
    </row>
    <row r="44" spans="2:23" ht="15.75">
      <c r="B44" s="83" t="s">
        <v>155</v>
      </c>
      <c r="C44" s="77">
        <v>10.2631047774442</v>
      </c>
      <c r="D44" s="77">
        <v>18.752762948223399</v>
      </c>
      <c r="E44" s="77">
        <v>26.596042433178901</v>
      </c>
      <c r="F44" s="77">
        <v>36.026949940209803</v>
      </c>
      <c r="G44" s="31"/>
      <c r="H44" s="77">
        <v>11.8548055526868</v>
      </c>
      <c r="I44" s="77">
        <v>20.8822826097371</v>
      </c>
      <c r="J44" s="77">
        <v>24.620346646331001</v>
      </c>
      <c r="K44" s="95"/>
      <c r="L44" s="99">
        <v>-7.4285329924996465E-2</v>
      </c>
      <c r="M44" s="31"/>
      <c r="N44" s="77">
        <v>10.2631047774442</v>
      </c>
      <c r="O44" s="77">
        <v>8.4896581707791992</v>
      </c>
      <c r="P44" s="77">
        <v>7.8432794849555023</v>
      </c>
      <c r="Q44" s="77">
        <v>9.4309075070309021</v>
      </c>
      <c r="R44" s="31"/>
      <c r="S44" s="77">
        <v>11.8548055526868</v>
      </c>
      <c r="T44" s="77">
        <v>9.0274770570502998</v>
      </c>
      <c r="U44" s="77">
        <v>3.7380640365939009</v>
      </c>
      <c r="V44" s="95"/>
      <c r="W44" s="99">
        <v>-0.52340547805748527</v>
      </c>
    </row>
    <row r="45" spans="2:23" ht="15.75">
      <c r="B45" s="78"/>
      <c r="C45" s="38"/>
      <c r="D45" s="38"/>
      <c r="E45" s="38"/>
      <c r="F45" s="38"/>
      <c r="G45" s="31"/>
      <c r="H45" s="38"/>
      <c r="I45" s="38"/>
      <c r="J45" s="38"/>
      <c r="K45" s="31"/>
      <c r="L45" s="79"/>
      <c r="M45" s="31"/>
      <c r="N45" s="38"/>
      <c r="O45" s="38"/>
      <c r="P45" s="38"/>
      <c r="Q45" s="38"/>
      <c r="R45" s="31"/>
      <c r="S45" s="38"/>
      <c r="T45" s="38"/>
      <c r="U45" s="38"/>
      <c r="V45" s="31"/>
      <c r="W45" s="79"/>
    </row>
    <row r="46" spans="2:23">
      <c r="B46" s="39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spans="2:23" ht="15.75">
      <c r="C47" s="72" t="s">
        <v>168</v>
      </c>
      <c r="D47" s="73"/>
      <c r="E47" s="73"/>
      <c r="F47" s="74"/>
      <c r="G47" s="75"/>
      <c r="H47" s="73"/>
      <c r="I47" s="73"/>
      <c r="J47" s="73"/>
      <c r="K47" s="73"/>
      <c r="L47" s="74"/>
      <c r="M47" s="30"/>
      <c r="N47" s="72" t="s">
        <v>142</v>
      </c>
      <c r="O47" s="73"/>
      <c r="P47" s="73"/>
      <c r="Q47" s="74"/>
      <c r="R47" s="75"/>
      <c r="S47" s="73"/>
      <c r="T47" s="73"/>
      <c r="U47" s="73"/>
      <c r="V47" s="73"/>
      <c r="W47" s="74"/>
    </row>
    <row r="48" spans="2:23" ht="39.75" customHeight="1">
      <c r="B48" s="116" t="s">
        <v>167</v>
      </c>
      <c r="C48" s="72">
        <v>2021</v>
      </c>
      <c r="D48" s="73"/>
      <c r="E48" s="73"/>
      <c r="F48" s="74"/>
      <c r="G48" s="32"/>
      <c r="H48" s="72">
        <v>2022</v>
      </c>
      <c r="I48" s="72">
        <v>2022</v>
      </c>
      <c r="J48" s="72">
        <v>2022</v>
      </c>
      <c r="K48" s="76"/>
      <c r="L48" s="220" t="s">
        <v>244</v>
      </c>
      <c r="M48" s="30"/>
      <c r="N48" s="72">
        <v>2021</v>
      </c>
      <c r="O48" s="73"/>
      <c r="P48" s="73"/>
      <c r="Q48" s="74"/>
      <c r="R48" s="32"/>
      <c r="S48" s="72">
        <v>2022</v>
      </c>
      <c r="T48" s="72">
        <v>2022</v>
      </c>
      <c r="U48" s="72">
        <v>2022</v>
      </c>
      <c r="V48" s="76"/>
      <c r="W48" s="220" t="s">
        <v>244</v>
      </c>
    </row>
    <row r="49" spans="2:23" ht="15.6" customHeight="1">
      <c r="B49" s="187" t="s">
        <v>135</v>
      </c>
      <c r="C49" s="188" t="s">
        <v>213</v>
      </c>
      <c r="D49" s="188" t="s">
        <v>214</v>
      </c>
      <c r="E49" s="188" t="s">
        <v>215</v>
      </c>
      <c r="F49" s="188" t="s">
        <v>216</v>
      </c>
      <c r="G49" s="32"/>
      <c r="H49" s="188" t="s">
        <v>213</v>
      </c>
      <c r="I49" s="188" t="s">
        <v>214</v>
      </c>
      <c r="J49" s="188" t="s">
        <v>215</v>
      </c>
      <c r="K49" s="32"/>
      <c r="L49" s="220"/>
      <c r="M49" s="30"/>
      <c r="N49" s="188" t="s">
        <v>213</v>
      </c>
      <c r="O49" s="188" t="s">
        <v>214</v>
      </c>
      <c r="P49" s="188" t="s">
        <v>215</v>
      </c>
      <c r="Q49" s="188" t="s">
        <v>216</v>
      </c>
      <c r="R49" s="32"/>
      <c r="S49" s="188" t="s">
        <v>213</v>
      </c>
      <c r="T49" s="188" t="s">
        <v>214</v>
      </c>
      <c r="U49" s="188" t="s">
        <v>215</v>
      </c>
      <c r="V49" s="32"/>
      <c r="W49" s="220"/>
    </row>
    <row r="50" spans="2:23" ht="15.75"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spans="2:23" ht="15.75">
      <c r="B51" s="68" t="s">
        <v>0</v>
      </c>
      <c r="C51" s="82">
        <v>108.29247753404501</v>
      </c>
      <c r="D51" s="82">
        <v>206.036991893806</v>
      </c>
      <c r="E51" s="82">
        <v>329.85515356885799</v>
      </c>
      <c r="F51" s="82">
        <v>540.69127856615</v>
      </c>
      <c r="G51" s="76"/>
      <c r="H51" s="82">
        <v>102.20632737956799</v>
      </c>
      <c r="I51" s="82">
        <v>183.65171869460602</v>
      </c>
      <c r="J51" s="82">
        <v>298.98828044711701</v>
      </c>
      <c r="K51" s="96"/>
      <c r="L51" s="97">
        <v>-9.3577052799623611E-2</v>
      </c>
      <c r="M51" s="31"/>
      <c r="N51" s="82">
        <v>108.29247753404501</v>
      </c>
      <c r="O51" s="82">
        <v>97.744514359760998</v>
      </c>
      <c r="P51" s="82">
        <v>123.81816167505198</v>
      </c>
      <c r="Q51" s="82">
        <v>210.83612499729202</v>
      </c>
      <c r="R51" s="76"/>
      <c r="S51" s="82">
        <v>102.20632737956799</v>
      </c>
      <c r="T51" s="82">
        <v>81.445391315038023</v>
      </c>
      <c r="U51" s="82">
        <v>115.33656175251099</v>
      </c>
      <c r="V51" s="96"/>
      <c r="W51" s="97">
        <v>-6.8500451046915711E-2</v>
      </c>
    </row>
    <row r="52" spans="2:23" ht="15.75">
      <c r="B52" s="64" t="s">
        <v>157</v>
      </c>
      <c r="C52" s="70">
        <v>107.281225168891</v>
      </c>
      <c r="D52" s="70">
        <v>204.026438068602</v>
      </c>
      <c r="E52" s="70">
        <v>327.46984901099199</v>
      </c>
      <c r="F52" s="70">
        <v>534.04920817832601</v>
      </c>
      <c r="G52" s="31"/>
      <c r="H52" s="70">
        <v>97.911300536432805</v>
      </c>
      <c r="I52" s="70">
        <v>175.888056679247</v>
      </c>
      <c r="J52" s="70">
        <v>288.10189314418199</v>
      </c>
      <c r="K52" s="95"/>
      <c r="L52" s="91">
        <v>-0.12021856664272186</v>
      </c>
      <c r="M52" s="31"/>
      <c r="N52" s="70">
        <v>107.281225168891</v>
      </c>
      <c r="O52" s="70">
        <v>96.745212899711007</v>
      </c>
      <c r="P52" s="70">
        <v>123.44341094238999</v>
      </c>
      <c r="Q52" s="70">
        <v>206.57935916733402</v>
      </c>
      <c r="R52" s="31"/>
      <c r="S52" s="70">
        <v>97.911300536432805</v>
      </c>
      <c r="T52" s="70">
        <v>77.976756142814196</v>
      </c>
      <c r="U52" s="70">
        <v>112.21383646493499</v>
      </c>
      <c r="V52" s="95"/>
      <c r="W52" s="91">
        <v>-9.0969411746859075E-2</v>
      </c>
    </row>
    <row r="53" spans="2:23" ht="15.75">
      <c r="B53" s="64" t="s">
        <v>148</v>
      </c>
      <c r="C53" s="70">
        <v>1.01125236515401</v>
      </c>
      <c r="D53" s="70">
        <v>2.0105538252047701</v>
      </c>
      <c r="E53" s="70">
        <v>2.3853045578659997</v>
      </c>
      <c r="F53" s="70">
        <v>6.6420703878209393</v>
      </c>
      <c r="G53" s="31"/>
      <c r="H53" s="70">
        <v>4.2950268431340097</v>
      </c>
      <c r="I53" s="70">
        <v>7.7636620153580393</v>
      </c>
      <c r="J53" s="70">
        <v>10.8863873029301</v>
      </c>
      <c r="K53" s="95"/>
      <c r="L53" s="91" t="s">
        <v>134</v>
      </c>
      <c r="M53" s="31"/>
      <c r="N53" s="70">
        <v>1.01125236515401</v>
      </c>
      <c r="O53" s="70">
        <v>0.99930146005076015</v>
      </c>
      <c r="P53" s="70">
        <v>0.3747507326612296</v>
      </c>
      <c r="Q53" s="70">
        <v>4.25676582995494</v>
      </c>
      <c r="R53" s="31"/>
      <c r="S53" s="70">
        <v>4.2950268431340097</v>
      </c>
      <c r="T53" s="70">
        <v>3.4686351722240296</v>
      </c>
      <c r="U53" s="70">
        <v>3.1227252875720604</v>
      </c>
      <c r="V53" s="95"/>
      <c r="W53" s="91" t="s">
        <v>134</v>
      </c>
    </row>
    <row r="54" spans="2:23" ht="15.75">
      <c r="B54" s="78"/>
      <c r="C54" s="38"/>
      <c r="D54" s="38"/>
      <c r="E54" s="38"/>
      <c r="F54" s="38"/>
      <c r="G54" s="31"/>
      <c r="H54" s="38"/>
      <c r="I54" s="38"/>
      <c r="J54" s="38"/>
      <c r="K54" s="95"/>
      <c r="L54" s="98"/>
      <c r="M54" s="31"/>
      <c r="N54" s="38"/>
      <c r="O54" s="38"/>
      <c r="P54" s="38"/>
      <c r="Q54" s="38"/>
      <c r="R54" s="31"/>
      <c r="S54" s="38"/>
      <c r="T54" s="38"/>
      <c r="U54" s="38"/>
      <c r="V54" s="95"/>
      <c r="W54" s="98"/>
    </row>
    <row r="55" spans="2:23" ht="15.75">
      <c r="B55" s="68" t="s">
        <v>8</v>
      </c>
      <c r="C55" s="82">
        <v>14.3216589052734</v>
      </c>
      <c r="D55" s="82">
        <v>36.331415570582699</v>
      </c>
      <c r="E55" s="82">
        <v>50.079804169888796</v>
      </c>
      <c r="F55" s="82">
        <v>74.306229035267194</v>
      </c>
      <c r="G55" s="76"/>
      <c r="H55" s="82">
        <v>11.600862775047</v>
      </c>
      <c r="I55" s="82">
        <v>44.164188531673496</v>
      </c>
      <c r="J55" s="82">
        <v>93.134012400468592</v>
      </c>
      <c r="K55" s="96"/>
      <c r="L55" s="97">
        <v>0.85971199257338071</v>
      </c>
      <c r="M55" s="31"/>
      <c r="N55" s="82">
        <v>14.3216589052734</v>
      </c>
      <c r="O55" s="82">
        <v>22.009756665309297</v>
      </c>
      <c r="P55" s="82">
        <v>13.748388599306097</v>
      </c>
      <c r="Q55" s="82">
        <v>24.226424865378398</v>
      </c>
      <c r="R55" s="76"/>
      <c r="S55" s="82">
        <v>11.600862775047</v>
      </c>
      <c r="T55" s="82">
        <v>32.563325756626497</v>
      </c>
      <c r="U55" s="82">
        <v>48.969823868795096</v>
      </c>
      <c r="V55" s="96"/>
      <c r="W55" s="97" t="s">
        <v>134</v>
      </c>
    </row>
    <row r="56" spans="2:23" ht="15.75">
      <c r="B56" s="80"/>
      <c r="C56" s="38"/>
      <c r="D56" s="38"/>
      <c r="E56" s="38"/>
      <c r="F56" s="38"/>
      <c r="G56" s="31"/>
      <c r="H56" s="38"/>
      <c r="I56" s="38"/>
      <c r="J56" s="38"/>
      <c r="K56" s="95"/>
      <c r="L56" s="98"/>
      <c r="M56" s="31"/>
      <c r="N56" s="38"/>
      <c r="O56" s="38"/>
      <c r="P56" s="38"/>
      <c r="Q56" s="38"/>
      <c r="R56" s="31"/>
      <c r="S56" s="38"/>
      <c r="T56" s="38"/>
      <c r="U56" s="38"/>
      <c r="V56" s="95"/>
      <c r="W56" s="98"/>
    </row>
    <row r="57" spans="2:23" ht="15.75">
      <c r="B57" s="68" t="s">
        <v>9</v>
      </c>
      <c r="C57" s="82">
        <v>10.112473376847399</v>
      </c>
      <c r="D57" s="82">
        <v>19.7748057030844</v>
      </c>
      <c r="E57" s="82">
        <v>20.2235483446823</v>
      </c>
      <c r="F57" s="82">
        <v>26.755753283993901</v>
      </c>
      <c r="G57" s="76"/>
      <c r="H57" s="82">
        <v>12.705531791548299</v>
      </c>
      <c r="I57" s="82">
        <v>21.911960129206303</v>
      </c>
      <c r="J57" s="82">
        <v>28.792351728158302</v>
      </c>
      <c r="K57" s="96"/>
      <c r="L57" s="97">
        <v>0.42370424998781847</v>
      </c>
      <c r="M57" s="31"/>
      <c r="N57" s="82">
        <v>10.112473376847399</v>
      </c>
      <c r="O57" s="82">
        <v>9.6623323262370011</v>
      </c>
      <c r="P57" s="82">
        <v>0.44874264159789945</v>
      </c>
      <c r="Q57" s="82">
        <v>6.5322049393116011</v>
      </c>
      <c r="R57" s="76"/>
      <c r="S57" s="82">
        <v>12.705531791548299</v>
      </c>
      <c r="T57" s="82">
        <v>9.2064283376580036</v>
      </c>
      <c r="U57" s="82">
        <v>6.8803915989519986</v>
      </c>
      <c r="V57" s="96"/>
      <c r="W57" s="97" t="s">
        <v>134</v>
      </c>
    </row>
    <row r="58" spans="2:23" ht="15.75">
      <c r="B58" s="64" t="s">
        <v>158</v>
      </c>
      <c r="C58" s="70">
        <v>4.9499265774598697</v>
      </c>
      <c r="D58" s="70">
        <v>12.181849564878201</v>
      </c>
      <c r="E58" s="70">
        <v>12.2429705421367</v>
      </c>
      <c r="F58" s="70">
        <v>17.256240910136398</v>
      </c>
      <c r="G58" s="31"/>
      <c r="H58" s="70">
        <v>5.8706131558907604</v>
      </c>
      <c r="I58" s="70">
        <v>12.0119656498995</v>
      </c>
      <c r="J58" s="70">
        <v>20.970848820611298</v>
      </c>
      <c r="K58" s="95"/>
      <c r="L58" s="91">
        <v>0.71288893887605231</v>
      </c>
      <c r="M58" s="31"/>
      <c r="N58" s="70">
        <v>4.9499265774598697</v>
      </c>
      <c r="O58" s="70">
        <v>7.2319229874183311</v>
      </c>
      <c r="P58" s="70">
        <v>6.1120977258498854E-2</v>
      </c>
      <c r="Q58" s="70">
        <v>5.0132703679996986</v>
      </c>
      <c r="R58" s="31"/>
      <c r="S58" s="70">
        <v>5.8706131558907604</v>
      </c>
      <c r="T58" s="70">
        <v>6.1413524940087996</v>
      </c>
      <c r="U58" s="70">
        <v>8.9588831707117986</v>
      </c>
      <c r="V58" s="95"/>
      <c r="W58" s="91" t="s">
        <v>134</v>
      </c>
    </row>
    <row r="59" spans="2:23" ht="15.75">
      <c r="B59" s="64" t="s">
        <v>159</v>
      </c>
      <c r="C59" s="70">
        <v>1.39539033398801</v>
      </c>
      <c r="D59" s="70">
        <v>2.0527925025910698</v>
      </c>
      <c r="E59" s="70">
        <v>-7.8428774592747396E-3</v>
      </c>
      <c r="F59" s="70">
        <v>-4.1058662233238206</v>
      </c>
      <c r="G59" s="31"/>
      <c r="H59" s="70">
        <v>1.91803276967962</v>
      </c>
      <c r="I59" s="70">
        <v>-0.96666506964640497</v>
      </c>
      <c r="J59" s="70">
        <v>-4.6292160122407902</v>
      </c>
      <c r="K59" s="95"/>
      <c r="L59" s="91" t="s">
        <v>134</v>
      </c>
      <c r="M59" s="31"/>
      <c r="N59" s="70">
        <v>1.39539033398801</v>
      </c>
      <c r="O59" s="70">
        <v>0.65740216860305978</v>
      </c>
      <c r="P59" s="70">
        <v>-2.0606353800503445</v>
      </c>
      <c r="Q59" s="70">
        <v>-4.0980233458645454</v>
      </c>
      <c r="R59" s="31"/>
      <c r="S59" s="70">
        <v>1.91803276967962</v>
      </c>
      <c r="T59" s="70">
        <v>-2.8846978393260247</v>
      </c>
      <c r="U59" s="70">
        <v>-3.6625509425943852</v>
      </c>
      <c r="V59" s="95"/>
      <c r="W59" s="91">
        <v>-0.77738913834668966</v>
      </c>
    </row>
    <row r="60" spans="2:23" ht="15.75">
      <c r="B60" s="64" t="s">
        <v>160</v>
      </c>
      <c r="C60" s="70">
        <v>1.2986335855241</v>
      </c>
      <c r="D60" s="70">
        <v>2.5895498410236599</v>
      </c>
      <c r="E60" s="70">
        <v>3.7719976490423299</v>
      </c>
      <c r="F60" s="70">
        <v>9.5089711209967813</v>
      </c>
      <c r="G60" s="31"/>
      <c r="H60" s="70">
        <v>1.25953063814864</v>
      </c>
      <c r="I60" s="70">
        <v>1.92261416737133</v>
      </c>
      <c r="J60" s="70">
        <v>-0.61323349928424797</v>
      </c>
      <c r="K60" s="95"/>
      <c r="L60" s="91">
        <v>-1.1625752602046138</v>
      </c>
      <c r="M60" s="31"/>
      <c r="N60" s="70">
        <v>1.2986335855241</v>
      </c>
      <c r="O60" s="70">
        <v>1.2909162554995599</v>
      </c>
      <c r="P60" s="70">
        <v>1.18244780801867</v>
      </c>
      <c r="Q60" s="70">
        <v>5.7369734719544514</v>
      </c>
      <c r="R60" s="31"/>
      <c r="S60" s="70">
        <v>1.25953063814864</v>
      </c>
      <c r="T60" s="70">
        <v>0.66308352922268998</v>
      </c>
      <c r="U60" s="70">
        <v>-2.5358476666555778</v>
      </c>
      <c r="V60" s="95"/>
      <c r="W60" s="91" t="s">
        <v>134</v>
      </c>
    </row>
    <row r="61" spans="2:23" ht="15.75">
      <c r="B61" s="64" t="s">
        <v>149</v>
      </c>
      <c r="C61" s="70">
        <v>-3.5547673723041795E-2</v>
      </c>
      <c r="D61" s="70">
        <v>-2.2997588719783697</v>
      </c>
      <c r="E61" s="70">
        <v>-3.8057813313445599</v>
      </c>
      <c r="F61" s="70">
        <v>-6.7365959997184497</v>
      </c>
      <c r="G61" s="31"/>
      <c r="H61" s="70">
        <v>0.43065828672374101</v>
      </c>
      <c r="I61" s="70">
        <v>2.2155464964757998</v>
      </c>
      <c r="J61" s="70">
        <v>3.7273815170661901</v>
      </c>
      <c r="K61" s="95"/>
      <c r="L61" s="91">
        <v>1.9793998111156137</v>
      </c>
      <c r="M61" s="31"/>
      <c r="N61" s="70">
        <v>-3.5547673723041795E-2</v>
      </c>
      <c r="O61" s="70">
        <v>-2.2642111982553281</v>
      </c>
      <c r="P61" s="70">
        <v>-1.5060224593661902</v>
      </c>
      <c r="Q61" s="70">
        <v>-2.9308146683738898</v>
      </c>
      <c r="R61" s="31"/>
      <c r="S61" s="70">
        <v>0.43065828672374101</v>
      </c>
      <c r="T61" s="70">
        <v>1.7848882097520629</v>
      </c>
      <c r="U61" s="70">
        <v>1.5118350205903903</v>
      </c>
      <c r="V61" s="95"/>
      <c r="W61" s="91" t="s">
        <v>134</v>
      </c>
    </row>
    <row r="62" spans="2:23" ht="15.75">
      <c r="B62" s="100" t="s">
        <v>196</v>
      </c>
      <c r="C62" s="89">
        <v>1.4211680145332399</v>
      </c>
      <c r="D62" s="89">
        <v>2.8134460321539301</v>
      </c>
      <c r="E62" s="89">
        <v>4.0659408259353595</v>
      </c>
      <c r="F62" s="89">
        <v>4.89668918445423</v>
      </c>
      <c r="G62" s="95"/>
      <c r="H62" s="89">
        <v>1.12603641093287</v>
      </c>
      <c r="I62" s="89">
        <v>2.2809701288095297</v>
      </c>
      <c r="J62" s="89">
        <v>3.6965905442995601</v>
      </c>
      <c r="K62" s="95"/>
      <c r="L62" s="91">
        <v>-9.0840053372107626E-2</v>
      </c>
      <c r="M62" s="95"/>
      <c r="N62" s="89">
        <v>1.4211680145332399</v>
      </c>
      <c r="O62" s="89">
        <v>1.3922780176206901</v>
      </c>
      <c r="P62" s="89">
        <v>1.2524947937814295</v>
      </c>
      <c r="Q62" s="89">
        <v>0.83074835851887041</v>
      </c>
      <c r="R62" s="95"/>
      <c r="S62" s="89">
        <v>1.12603641093287</v>
      </c>
      <c r="T62" s="89">
        <v>1.1549337178766697</v>
      </c>
      <c r="U62" s="89">
        <v>1.4156204154900305</v>
      </c>
      <c r="V62" s="95"/>
      <c r="W62" s="91">
        <v>0.1302405586981368</v>
      </c>
    </row>
    <row r="63" spans="2:23" ht="15.75">
      <c r="B63" s="80"/>
      <c r="C63" s="38"/>
      <c r="D63" s="38"/>
      <c r="E63" s="38"/>
      <c r="F63" s="38"/>
      <c r="G63" s="31"/>
      <c r="H63" s="38"/>
      <c r="I63" s="38"/>
      <c r="J63" s="38"/>
      <c r="K63" s="95"/>
      <c r="L63" s="98"/>
      <c r="M63" s="31"/>
      <c r="N63" s="38"/>
      <c r="O63" s="38"/>
      <c r="P63" s="38"/>
      <c r="Q63" s="38"/>
      <c r="R63" s="31"/>
      <c r="S63" s="38"/>
      <c r="T63" s="38"/>
      <c r="U63" s="38"/>
      <c r="V63" s="95"/>
      <c r="W63" s="98"/>
    </row>
    <row r="64" spans="2:23" ht="15.75">
      <c r="B64" s="68" t="s">
        <v>10</v>
      </c>
      <c r="C64" s="82">
        <v>17.929915526739101</v>
      </c>
      <c r="D64" s="82">
        <v>28.417427329584502</v>
      </c>
      <c r="E64" s="82">
        <v>44.086689101297594</v>
      </c>
      <c r="F64" s="82">
        <v>54.757012567923795</v>
      </c>
      <c r="G64" s="76"/>
      <c r="H64" s="82">
        <v>10.8584048986532</v>
      </c>
      <c r="I64" s="82">
        <v>47.009520386119299</v>
      </c>
      <c r="J64" s="82">
        <v>66.407709615579606</v>
      </c>
      <c r="K64" s="96"/>
      <c r="L64" s="97">
        <v>0.50629840818835814</v>
      </c>
      <c r="M64" s="31"/>
      <c r="N64" s="82">
        <v>17.929915526739101</v>
      </c>
      <c r="O64" s="82">
        <v>10.4875118028454</v>
      </c>
      <c r="P64" s="82">
        <v>15.669261771713092</v>
      </c>
      <c r="Q64" s="82">
        <v>10.670323466626201</v>
      </c>
      <c r="R64" s="76"/>
      <c r="S64" s="82">
        <v>10.8584048986532</v>
      </c>
      <c r="T64" s="82">
        <v>36.1511154874661</v>
      </c>
      <c r="U64" s="82">
        <v>19.398189229460307</v>
      </c>
      <c r="V64" s="96"/>
      <c r="W64" s="97">
        <v>0.237977226500795</v>
      </c>
    </row>
    <row r="65" spans="2:23" ht="15.75">
      <c r="B65" s="64" t="s">
        <v>150</v>
      </c>
      <c r="C65" s="70">
        <v>2.3417168040332701</v>
      </c>
      <c r="D65" s="70">
        <v>5.3277949172101398</v>
      </c>
      <c r="E65" s="70">
        <v>7.3916113887210306</v>
      </c>
      <c r="F65" s="70">
        <v>8.7405729908472001</v>
      </c>
      <c r="G65" s="31"/>
      <c r="H65" s="70">
        <v>-3.8027711187672599</v>
      </c>
      <c r="I65" s="70">
        <v>15.958898030660201</v>
      </c>
      <c r="J65" s="70">
        <v>20.569812340543798</v>
      </c>
      <c r="K65" s="95"/>
      <c r="L65" s="91">
        <v>1.7828590085149199</v>
      </c>
      <c r="M65" s="31"/>
      <c r="N65" s="70">
        <v>2.3417168040332701</v>
      </c>
      <c r="O65" s="70">
        <v>2.9860781131768697</v>
      </c>
      <c r="P65" s="70">
        <v>2.0638164715108909</v>
      </c>
      <c r="Q65" s="70">
        <v>1.3489616021261694</v>
      </c>
      <c r="R65" s="31"/>
      <c r="S65" s="70">
        <v>-3.8027711187672599</v>
      </c>
      <c r="T65" s="70">
        <v>19.761669149427462</v>
      </c>
      <c r="U65" s="70">
        <v>4.6109143098835972</v>
      </c>
      <c r="V65" s="95"/>
      <c r="W65" s="91">
        <v>1.2341687710768254</v>
      </c>
    </row>
    <row r="66" spans="2:23" ht="15.75">
      <c r="B66" s="64" t="s">
        <v>161</v>
      </c>
      <c r="C66" s="70">
        <v>7.4213336364173399</v>
      </c>
      <c r="D66" s="70">
        <v>7.4745220595048103</v>
      </c>
      <c r="E66" s="70">
        <v>14.483927640664401</v>
      </c>
      <c r="F66" s="70">
        <v>20.882512453583498</v>
      </c>
      <c r="G66" s="31"/>
      <c r="H66" s="70">
        <v>7.5834895369280506</v>
      </c>
      <c r="I66" s="70">
        <v>24.4862207012205</v>
      </c>
      <c r="J66" s="70">
        <v>39.288118376157001</v>
      </c>
      <c r="K66" s="95"/>
      <c r="L66" s="91">
        <v>1.7125320804457425</v>
      </c>
      <c r="M66" s="31"/>
      <c r="N66" s="70">
        <v>7.4213336364173399</v>
      </c>
      <c r="O66" s="70">
        <v>5.3188423087470404E-2</v>
      </c>
      <c r="P66" s="70">
        <v>7.0094055811595908</v>
      </c>
      <c r="Q66" s="70">
        <v>6.398584812919097</v>
      </c>
      <c r="R66" s="31"/>
      <c r="S66" s="70">
        <v>7.5834895369280506</v>
      </c>
      <c r="T66" s="70">
        <v>16.902731164292447</v>
      </c>
      <c r="U66" s="70">
        <v>14.801897674936502</v>
      </c>
      <c r="V66" s="95"/>
      <c r="W66" s="91">
        <v>1.1117193895474047</v>
      </c>
    </row>
    <row r="67" spans="2:23" ht="15.75">
      <c r="B67" s="64" t="s">
        <v>151</v>
      </c>
      <c r="C67" s="70">
        <v>2.2049661635253002</v>
      </c>
      <c r="D67" s="70">
        <v>4.3259083488014003</v>
      </c>
      <c r="E67" s="70">
        <v>6.7145460169299005</v>
      </c>
      <c r="F67" s="70">
        <v>9.0237769330666104</v>
      </c>
      <c r="G67" s="31"/>
      <c r="H67" s="70">
        <v>1.64423820583889</v>
      </c>
      <c r="I67" s="70">
        <v>3.9750793930797701</v>
      </c>
      <c r="J67" s="70">
        <v>0.95015245646346702</v>
      </c>
      <c r="K67" s="95"/>
      <c r="L67" s="91">
        <v>-0.85849341801102041</v>
      </c>
      <c r="M67" s="31"/>
      <c r="N67" s="70">
        <v>2.2049661635253002</v>
      </c>
      <c r="O67" s="70">
        <v>2.1209421852761001</v>
      </c>
      <c r="P67" s="70">
        <v>2.3886376681285002</v>
      </c>
      <c r="Q67" s="70">
        <v>2.3092309161367099</v>
      </c>
      <c r="R67" s="31"/>
      <c r="S67" s="70">
        <v>1.64423820583889</v>
      </c>
      <c r="T67" s="70">
        <v>2.3308411872408801</v>
      </c>
      <c r="U67" s="70">
        <v>-3.024926936616303</v>
      </c>
      <c r="V67" s="95"/>
      <c r="W67" s="91" t="s">
        <v>134</v>
      </c>
    </row>
    <row r="68" spans="2:23" ht="15.75">
      <c r="B68" s="64" t="s">
        <v>152</v>
      </c>
      <c r="C68" s="70">
        <v>1.7176092497800601</v>
      </c>
      <c r="D68" s="70">
        <v>4.1126876686545204</v>
      </c>
      <c r="E68" s="70">
        <v>5.4903268972840298</v>
      </c>
      <c r="F68" s="70">
        <v>6.9716725897851104</v>
      </c>
      <c r="G68" s="31"/>
      <c r="H68" s="70">
        <v>2.37326731428614</v>
      </c>
      <c r="I68" s="70">
        <v>4.70902176421143</v>
      </c>
      <c r="J68" s="70">
        <v>5.8402035516465203</v>
      </c>
      <c r="K68" s="95"/>
      <c r="L68" s="91">
        <v>6.3726015027551181E-2</v>
      </c>
      <c r="M68" s="31"/>
      <c r="N68" s="70">
        <v>1.7176092497800601</v>
      </c>
      <c r="O68" s="70">
        <v>2.3950784188744603</v>
      </c>
      <c r="P68" s="70">
        <v>1.3776392286295094</v>
      </c>
      <c r="Q68" s="70">
        <v>1.4813456925010806</v>
      </c>
      <c r="R68" s="31"/>
      <c r="S68" s="70">
        <v>2.37326731428614</v>
      </c>
      <c r="T68" s="70">
        <v>2.33575444992529</v>
      </c>
      <c r="U68" s="70">
        <v>1.1311817874350902</v>
      </c>
      <c r="V68" s="95"/>
      <c r="W68" s="91">
        <v>-0.17889839086507264</v>
      </c>
    </row>
    <row r="69" spans="2:23" ht="15.75">
      <c r="B69" s="100" t="s">
        <v>197</v>
      </c>
      <c r="C69" s="89">
        <v>1.4349988746765501</v>
      </c>
      <c r="D69" s="89">
        <v>1.95444170463356</v>
      </c>
      <c r="E69" s="89">
        <v>3.3021230178088898</v>
      </c>
      <c r="F69" s="89">
        <v>4.7290227750387901</v>
      </c>
      <c r="G69" s="95"/>
      <c r="H69" s="89">
        <v>1.3749638498400101</v>
      </c>
      <c r="I69" s="89">
        <v>3.09941471143966</v>
      </c>
      <c r="J69" s="89">
        <v>4.9293578612581799</v>
      </c>
      <c r="K69" s="95"/>
      <c r="L69" s="91">
        <v>0.49278444039587449</v>
      </c>
      <c r="M69" s="95"/>
      <c r="N69" s="89">
        <v>1.4349988746765501</v>
      </c>
      <c r="O69" s="89">
        <v>0.51944282995700997</v>
      </c>
      <c r="P69" s="89">
        <v>1.3476813131753298</v>
      </c>
      <c r="Q69" s="89">
        <v>1.4268997572299003</v>
      </c>
      <c r="R69" s="95"/>
      <c r="S69" s="89">
        <v>1.3749638498400101</v>
      </c>
      <c r="T69" s="89">
        <v>1.7244508615996499</v>
      </c>
      <c r="U69" s="89">
        <v>1.8299431498185199</v>
      </c>
      <c r="V69" s="95"/>
      <c r="W69" s="91">
        <v>0.35784560632284224</v>
      </c>
    </row>
    <row r="70" spans="2:23" ht="15.75">
      <c r="B70" s="100" t="s">
        <v>198</v>
      </c>
      <c r="C70" s="89">
        <v>2.27991983898161</v>
      </c>
      <c r="D70" s="89">
        <v>4.45814647322391</v>
      </c>
      <c r="E70" s="89">
        <v>5.92236827816249</v>
      </c>
      <c r="F70" s="89">
        <v>3.4239981445574901</v>
      </c>
      <c r="G70" s="95"/>
      <c r="H70" s="89">
        <v>1.2655660164451599</v>
      </c>
      <c r="I70" s="89">
        <v>-5.9695484918291406</v>
      </c>
      <c r="J70" s="89">
        <v>-6.2543992400832202</v>
      </c>
      <c r="K70" s="95"/>
      <c r="L70" s="91" t="s">
        <v>134</v>
      </c>
      <c r="M70" s="95"/>
      <c r="N70" s="89">
        <v>2.27991983898161</v>
      </c>
      <c r="O70" s="89">
        <v>2.1782266342423</v>
      </c>
      <c r="P70" s="89">
        <v>1.46422180493858</v>
      </c>
      <c r="Q70" s="89">
        <v>-2.4983701336049999</v>
      </c>
      <c r="R70" s="95"/>
      <c r="S70" s="89">
        <v>1.2655660164451599</v>
      </c>
      <c r="T70" s="89">
        <v>-7.2351145082743002</v>
      </c>
      <c r="U70" s="89">
        <v>-0.28485074825407963</v>
      </c>
      <c r="V70" s="95"/>
      <c r="W70" s="91">
        <v>-1.1945407091284428</v>
      </c>
    </row>
    <row r="71" spans="2:23" ht="15.75">
      <c r="B71" s="78" t="s">
        <v>235</v>
      </c>
      <c r="C71" s="38">
        <v>0.35355908661449098</v>
      </c>
      <c r="D71" s="38">
        <v>0.63061274562500791</v>
      </c>
      <c r="E71" s="38">
        <v>0.61550480260094798</v>
      </c>
      <c r="F71" s="38">
        <v>0.61434381766775303</v>
      </c>
      <c r="G71" s="31"/>
      <c r="H71" s="38">
        <v>0.17770026102108802</v>
      </c>
      <c r="I71" s="38">
        <v>0.24976562973396699</v>
      </c>
      <c r="J71" s="38">
        <v>0.30079823277231099</v>
      </c>
      <c r="K71" s="95"/>
      <c r="L71" s="98">
        <v>-0.51129831724915331</v>
      </c>
      <c r="M71" s="31"/>
      <c r="N71" s="38">
        <v>0.35355908661449098</v>
      </c>
      <c r="O71" s="38">
        <v>0.27705365901051693</v>
      </c>
      <c r="P71" s="38">
        <v>-1.5107943024059933E-2</v>
      </c>
      <c r="Q71" s="38">
        <v>-1.1609849331949418E-3</v>
      </c>
      <c r="R71" s="31"/>
      <c r="S71" s="38">
        <v>0.17770026102108802</v>
      </c>
      <c r="T71" s="38">
        <v>7.2065368712879996E-2</v>
      </c>
      <c r="U71" s="38">
        <v>5.1032603038344004E-2</v>
      </c>
      <c r="V71" s="95"/>
      <c r="W71" s="98" t="s">
        <v>134</v>
      </c>
    </row>
    <row r="72" spans="2:23" ht="15.75">
      <c r="B72" s="78"/>
      <c r="C72" s="38"/>
      <c r="D72" s="38"/>
      <c r="E72" s="38"/>
      <c r="F72" s="38"/>
      <c r="G72" s="31"/>
      <c r="H72" s="38"/>
      <c r="I72" s="38"/>
      <c r="J72" s="38"/>
      <c r="K72" s="95"/>
      <c r="L72" s="98"/>
      <c r="M72" s="31"/>
      <c r="N72" s="38"/>
      <c r="O72" s="38"/>
      <c r="P72" s="38"/>
      <c r="Q72" s="38"/>
      <c r="R72" s="31"/>
      <c r="S72" s="38"/>
      <c r="T72" s="38"/>
      <c r="U72" s="38"/>
      <c r="V72" s="95"/>
      <c r="W72" s="98"/>
    </row>
    <row r="73" spans="2:23" ht="15.75">
      <c r="B73" s="68" t="s">
        <v>7</v>
      </c>
      <c r="C73" s="82">
        <v>27.561730054311401</v>
      </c>
      <c r="D73" s="82">
        <v>50.789771526704897</v>
      </c>
      <c r="E73" s="82">
        <v>76.538690424073792</v>
      </c>
      <c r="F73" s="82">
        <v>88.754017073472696</v>
      </c>
      <c r="G73" s="76"/>
      <c r="H73" s="82">
        <v>15.659000552517099</v>
      </c>
      <c r="I73" s="82">
        <v>32.769295573936496</v>
      </c>
      <c r="J73" s="82">
        <v>11.1533422939</v>
      </c>
      <c r="K73" s="96"/>
      <c r="L73" s="97">
        <v>-0.85427837565415254</v>
      </c>
      <c r="M73" s="31"/>
      <c r="N73" s="82">
        <v>27.561730054311401</v>
      </c>
      <c r="O73" s="82">
        <v>23.228041472393496</v>
      </c>
      <c r="P73" s="82">
        <v>25.748918897368895</v>
      </c>
      <c r="Q73" s="82">
        <v>12.215326649398904</v>
      </c>
      <c r="R73" s="76"/>
      <c r="S73" s="82">
        <v>15.659000552517099</v>
      </c>
      <c r="T73" s="82">
        <v>17.110295021419297</v>
      </c>
      <c r="U73" s="82">
        <v>-21.615953280036496</v>
      </c>
      <c r="V73" s="96"/>
      <c r="W73" s="97">
        <v>-1.8394897419264185</v>
      </c>
    </row>
    <row r="74" spans="2:23" ht="15.75">
      <c r="B74" s="64" t="s">
        <v>162</v>
      </c>
      <c r="C74" s="70">
        <v>24.368136082800302</v>
      </c>
      <c r="D74" s="70">
        <v>43.203737208640099</v>
      </c>
      <c r="E74" s="70">
        <v>64.998407606159901</v>
      </c>
      <c r="F74" s="70">
        <v>72.63388033873801</v>
      </c>
      <c r="G74" s="31"/>
      <c r="H74" s="70">
        <v>12.4702145607601</v>
      </c>
      <c r="I74" s="70">
        <v>22.3282545902686</v>
      </c>
      <c r="J74" s="70">
        <v>10.625812895388901</v>
      </c>
      <c r="K74" s="95"/>
      <c r="L74" s="91">
        <v>-0.83652195051033995</v>
      </c>
      <c r="M74" s="31"/>
      <c r="N74" s="70">
        <v>24.368136082800302</v>
      </c>
      <c r="O74" s="70">
        <v>18.835601125839798</v>
      </c>
      <c r="P74" s="70">
        <v>21.794670397519802</v>
      </c>
      <c r="Q74" s="70">
        <v>7.6354727325781084</v>
      </c>
      <c r="R74" s="31"/>
      <c r="S74" s="70">
        <v>12.4702145607601</v>
      </c>
      <c r="T74" s="70">
        <v>9.8580400295084996</v>
      </c>
      <c r="U74" s="70">
        <v>-11.702441694879699</v>
      </c>
      <c r="V74" s="95"/>
      <c r="W74" s="91">
        <v>-1.5369405217622112</v>
      </c>
    </row>
    <row r="75" spans="2:23" ht="15.75">
      <c r="B75" s="64" t="s">
        <v>153</v>
      </c>
      <c r="C75" s="70">
        <v>3.1935939715116501</v>
      </c>
      <c r="D75" s="70">
        <v>7.58603431806391</v>
      </c>
      <c r="E75" s="70">
        <v>11.5402828179151</v>
      </c>
      <c r="F75" s="70">
        <v>16.120136734734</v>
      </c>
      <c r="G75" s="31"/>
      <c r="H75" s="70">
        <v>3.1887859917575203</v>
      </c>
      <c r="I75" s="70">
        <v>10.4410409836683</v>
      </c>
      <c r="J75" s="70">
        <v>0.52752939851643499</v>
      </c>
      <c r="K75" s="95"/>
      <c r="L75" s="91">
        <v>-0.95428800083672993</v>
      </c>
      <c r="M75" s="31"/>
      <c r="N75" s="70">
        <v>3.1935939715116501</v>
      </c>
      <c r="O75" s="70">
        <v>4.3924403465522595</v>
      </c>
      <c r="P75" s="70">
        <v>3.9542484998511904</v>
      </c>
      <c r="Q75" s="70">
        <v>4.5798539168188999</v>
      </c>
      <c r="R75" s="31"/>
      <c r="S75" s="70">
        <v>3.1887859917575203</v>
      </c>
      <c r="T75" s="70">
        <v>7.2522549919107799</v>
      </c>
      <c r="U75" s="70">
        <v>-9.9135115851518645</v>
      </c>
      <c r="V75" s="95"/>
      <c r="W75" s="91" t="s">
        <v>134</v>
      </c>
    </row>
    <row r="76" spans="2:23" ht="15.75">
      <c r="B76" s="78"/>
      <c r="C76" s="38"/>
      <c r="D76" s="38"/>
      <c r="E76" s="38"/>
      <c r="F76" s="38"/>
      <c r="G76" s="31"/>
      <c r="H76" s="38"/>
      <c r="I76" s="38"/>
      <c r="J76" s="38"/>
      <c r="K76" s="95"/>
      <c r="L76" s="98"/>
      <c r="M76" s="31"/>
      <c r="N76" s="38"/>
      <c r="O76" s="38"/>
      <c r="P76" s="38"/>
      <c r="Q76" s="38"/>
      <c r="R76" s="31"/>
      <c r="S76" s="38"/>
      <c r="T76" s="38"/>
      <c r="U76" s="38"/>
      <c r="V76" s="95"/>
      <c r="W76" s="98"/>
    </row>
    <row r="77" spans="2:23" ht="15.75">
      <c r="B77" s="68" t="s">
        <v>146</v>
      </c>
      <c r="C77" s="82">
        <v>3.4239843825995901</v>
      </c>
      <c r="D77" s="82">
        <v>13.994122220128601</v>
      </c>
      <c r="E77" s="82">
        <v>14.888394223653901</v>
      </c>
      <c r="F77" s="82">
        <v>0.93052747767525601</v>
      </c>
      <c r="G77" s="76"/>
      <c r="H77" s="82">
        <v>-6.42081692154383</v>
      </c>
      <c r="I77" s="82">
        <v>-8.2385454869292207</v>
      </c>
      <c r="J77" s="82">
        <v>-17.2187202573683</v>
      </c>
      <c r="K77" s="96"/>
      <c r="L77" s="97" t="s">
        <v>134</v>
      </c>
      <c r="M77" s="31"/>
      <c r="N77" s="82">
        <v>3.4239843825995901</v>
      </c>
      <c r="O77" s="82">
        <v>10.57013783752901</v>
      </c>
      <c r="P77" s="82">
        <v>0.89427200352530001</v>
      </c>
      <c r="Q77" s="82">
        <v>-13.957866745978645</v>
      </c>
      <c r="R77" s="76"/>
      <c r="S77" s="82">
        <v>-6.42081692154383</v>
      </c>
      <c r="T77" s="82">
        <v>-1.8177285653853907</v>
      </c>
      <c r="U77" s="82">
        <v>-8.9801747704390795</v>
      </c>
      <c r="V77" s="96"/>
      <c r="W77" s="97" t="s">
        <v>134</v>
      </c>
    </row>
    <row r="78" spans="2:23" ht="15.75">
      <c r="B78" s="64" t="s">
        <v>163</v>
      </c>
      <c r="C78" s="70">
        <v>1.50079257607866</v>
      </c>
      <c r="D78" s="70">
        <v>5.6927048708575203</v>
      </c>
      <c r="E78" s="70">
        <v>8.2050774937457103</v>
      </c>
      <c r="F78" s="70">
        <v>7.7480978746103402</v>
      </c>
      <c r="G78" s="31"/>
      <c r="H78" s="70">
        <v>-7.7699774086953299</v>
      </c>
      <c r="I78" s="70">
        <v>-12.258804083094001</v>
      </c>
      <c r="J78" s="70">
        <v>-23.392176294439999</v>
      </c>
      <c r="K78" s="95"/>
      <c r="L78" s="91" t="s">
        <v>134</v>
      </c>
      <c r="M78" s="31"/>
      <c r="N78" s="70">
        <v>1.50079257607866</v>
      </c>
      <c r="O78" s="70">
        <v>4.1919122947788603</v>
      </c>
      <c r="P78" s="70">
        <v>2.51237262288819</v>
      </c>
      <c r="Q78" s="70">
        <v>-0.45697961913537011</v>
      </c>
      <c r="R78" s="31"/>
      <c r="S78" s="70">
        <v>-7.7699774086953299</v>
      </c>
      <c r="T78" s="70">
        <v>-4.4888266743986707</v>
      </c>
      <c r="U78" s="70">
        <v>-11.133372211345998</v>
      </c>
      <c r="V78" s="95"/>
      <c r="W78" s="91" t="s">
        <v>134</v>
      </c>
    </row>
    <row r="79" spans="2:23" ht="15.75">
      <c r="B79" s="64" t="s">
        <v>164</v>
      </c>
      <c r="C79" s="70">
        <v>-2.7496625625823401</v>
      </c>
      <c r="D79" s="70">
        <v>-0.73644071896515795</v>
      </c>
      <c r="E79" s="70">
        <v>-8.90774900537461</v>
      </c>
      <c r="F79" s="70">
        <v>-26.556301602636399</v>
      </c>
      <c r="G79" s="31"/>
      <c r="H79" s="70">
        <v>-1.43781222052044</v>
      </c>
      <c r="I79" s="70">
        <v>-3.3656719335443399</v>
      </c>
      <c r="J79" s="70">
        <v>-3.04057586085244</v>
      </c>
      <c r="K79" s="95"/>
      <c r="L79" s="91">
        <v>0.65865945941922388</v>
      </c>
      <c r="M79" s="31"/>
      <c r="N79" s="70">
        <v>-2.7496625625823401</v>
      </c>
      <c r="O79" s="70">
        <v>2.013221843617182</v>
      </c>
      <c r="P79" s="70">
        <v>-8.1713082864094524</v>
      </c>
      <c r="Q79" s="70">
        <v>-17.648552597261791</v>
      </c>
      <c r="R79" s="31"/>
      <c r="S79" s="70">
        <v>-1.43781222052044</v>
      </c>
      <c r="T79" s="70">
        <v>-1.9278597130238999</v>
      </c>
      <c r="U79" s="70">
        <v>0.32509607269189988</v>
      </c>
      <c r="V79" s="95"/>
      <c r="W79" s="91">
        <v>1.0397850700643128</v>
      </c>
    </row>
    <row r="80" spans="2:23" ht="15.75">
      <c r="B80" s="64" t="s">
        <v>165</v>
      </c>
      <c r="C80" s="70">
        <v>1.6660943400000001</v>
      </c>
      <c r="D80" s="70">
        <v>3.4782820399999901</v>
      </c>
      <c r="E80" s="70">
        <v>7.11964473999977</v>
      </c>
      <c r="F80" s="70">
        <v>8.5777978999982096</v>
      </c>
      <c r="G80" s="31"/>
      <c r="H80" s="70">
        <v>2.05858801000001</v>
      </c>
      <c r="I80" s="70">
        <v>4.5360005792895999</v>
      </c>
      <c r="J80" s="70">
        <v>5.6448836246441294</v>
      </c>
      <c r="K80" s="95"/>
      <c r="L80" s="91">
        <v>-0.20713970559094053</v>
      </c>
      <c r="M80" s="31"/>
      <c r="N80" s="70">
        <v>1.6660943400000001</v>
      </c>
      <c r="O80" s="70">
        <v>1.81218769999999</v>
      </c>
      <c r="P80" s="70">
        <v>3.6413626999997799</v>
      </c>
      <c r="Q80" s="70">
        <v>1.4581531599984396</v>
      </c>
      <c r="R80" s="31"/>
      <c r="S80" s="70">
        <v>2.05858801000001</v>
      </c>
      <c r="T80" s="70">
        <v>2.4774125692895899</v>
      </c>
      <c r="U80" s="70">
        <v>1.1088830453545295</v>
      </c>
      <c r="V80" s="95"/>
      <c r="W80" s="91">
        <v>-0.69547580488079463</v>
      </c>
    </row>
    <row r="81" spans="2:23" ht="15.75">
      <c r="B81" s="64" t="s">
        <v>154</v>
      </c>
      <c r="C81" s="70">
        <v>1.66001078988035</v>
      </c>
      <c r="D81" s="70">
        <v>2.6962596774650902</v>
      </c>
      <c r="E81" s="70">
        <v>3.8714924232596699</v>
      </c>
      <c r="F81" s="70">
        <v>4.6211801560669903</v>
      </c>
      <c r="G81" s="31"/>
      <c r="H81" s="70">
        <v>1.2851636594806801</v>
      </c>
      <c r="I81" s="70">
        <v>2.8502549684626501</v>
      </c>
      <c r="J81" s="70">
        <v>3.5692885856987502</v>
      </c>
      <c r="K81" s="95"/>
      <c r="L81" s="91">
        <v>-7.8058744412180456E-2</v>
      </c>
      <c r="M81" s="31"/>
      <c r="N81" s="70">
        <v>1.66001078988035</v>
      </c>
      <c r="O81" s="70">
        <v>1.0362488875847402</v>
      </c>
      <c r="P81" s="70">
        <v>1.1752327457945797</v>
      </c>
      <c r="Q81" s="70">
        <v>0.74968773280732037</v>
      </c>
      <c r="R81" s="31"/>
      <c r="S81" s="70">
        <v>1.2851636594806801</v>
      </c>
      <c r="T81" s="70">
        <v>1.56509130898197</v>
      </c>
      <c r="U81" s="70">
        <v>0.71903361723610004</v>
      </c>
      <c r="V81" s="95"/>
      <c r="W81" s="91">
        <v>-0.38817768666753882</v>
      </c>
    </row>
    <row r="82" spans="2:23" ht="15.75">
      <c r="B82" s="64" t="s">
        <v>166</v>
      </c>
      <c r="C82" s="70">
        <v>1.22747401367119E-2</v>
      </c>
      <c r="D82" s="70">
        <v>0.19136009071826601</v>
      </c>
      <c r="E82" s="70">
        <v>0.36651063612423795</v>
      </c>
      <c r="F82" s="70">
        <v>0.333054824371258</v>
      </c>
      <c r="G82" s="31"/>
      <c r="H82" s="70">
        <v>-0.55677801367287394</v>
      </c>
      <c r="I82" s="70">
        <v>-4.00787401474964E-4</v>
      </c>
      <c r="J82" s="70">
        <v>-3.0531990291087803E-4</v>
      </c>
      <c r="K82" s="95"/>
      <c r="L82" s="91">
        <v>-1.0008330451365328</v>
      </c>
      <c r="M82" s="31"/>
      <c r="N82" s="70">
        <v>1.22747401367119E-2</v>
      </c>
      <c r="O82" s="70">
        <v>0.17908535058155411</v>
      </c>
      <c r="P82" s="70">
        <v>0.17515054540597194</v>
      </c>
      <c r="Q82" s="70">
        <v>-3.3455811752979958E-2</v>
      </c>
      <c r="R82" s="31"/>
      <c r="S82" s="70">
        <v>-0.55677801367287394</v>
      </c>
      <c r="T82" s="70">
        <v>0.55637722627139896</v>
      </c>
      <c r="U82" s="70">
        <v>9.546749856408597E-5</v>
      </c>
      <c r="V82" s="95"/>
      <c r="W82" s="91">
        <v>-0.99945494032951587</v>
      </c>
    </row>
    <row r="83" spans="2:23" ht="15.75">
      <c r="B83" s="83" t="s">
        <v>155</v>
      </c>
      <c r="C83" s="77">
        <v>1.3342625720818702</v>
      </c>
      <c r="D83" s="77">
        <v>2.67174433304745</v>
      </c>
      <c r="E83" s="77">
        <v>4.2332060088939896</v>
      </c>
      <c r="F83" s="77">
        <v>6.2064863982609104</v>
      </c>
      <c r="G83" s="31"/>
      <c r="H83" s="77">
        <v>-9.4813590226294801E-7</v>
      </c>
      <c r="I83" s="77">
        <v>7.5769358485885602E-5</v>
      </c>
      <c r="J83" s="77">
        <v>1.6500748490745601E-4</v>
      </c>
      <c r="K83" s="95"/>
      <c r="L83" s="99">
        <v>-0.99996102068159187</v>
      </c>
      <c r="M83" s="31"/>
      <c r="N83" s="77">
        <v>1.3342625720818702</v>
      </c>
      <c r="O83" s="77">
        <v>1.3374817609655798</v>
      </c>
      <c r="P83" s="77">
        <v>1.5614616758465396</v>
      </c>
      <c r="Q83" s="77">
        <v>1.9732803893669209</v>
      </c>
      <c r="R83" s="31"/>
      <c r="S83" s="77">
        <v>-9.4813590226294801E-7</v>
      </c>
      <c r="T83" s="77">
        <v>7.6717494388148547E-5</v>
      </c>
      <c r="U83" s="77">
        <v>8.9238126420660915E-5</v>
      </c>
      <c r="V83" s="95"/>
      <c r="W83" s="99">
        <v>-0.99994284962109481</v>
      </c>
    </row>
    <row r="84" spans="2:23" ht="15.75">
      <c r="B84" s="78"/>
      <c r="C84" s="38"/>
      <c r="D84" s="38"/>
      <c r="E84" s="38"/>
      <c r="F84" s="38"/>
      <c r="G84" s="31"/>
      <c r="H84" s="38"/>
      <c r="I84" s="38"/>
      <c r="J84" s="38"/>
      <c r="M84" s="31"/>
      <c r="N84" s="38"/>
      <c r="O84" s="38"/>
      <c r="P84" s="38"/>
      <c r="Q84" s="38"/>
      <c r="R84" s="31"/>
      <c r="S84" s="38"/>
      <c r="T84" s="38"/>
      <c r="U84" s="38"/>
      <c r="V84" s="31"/>
      <c r="W84" s="79"/>
    </row>
    <row r="85" spans="2:23" ht="15" customHeight="1">
      <c r="B85" s="202" t="s">
        <v>217</v>
      </c>
    </row>
    <row r="86" spans="2:23" ht="15" customHeight="1"/>
    <row r="87" spans="2:23" ht="15" customHeight="1"/>
    <row r="88" spans="2:23" ht="15" customHeight="1"/>
    <row r="89" spans="2:23" ht="15" customHeight="1"/>
  </sheetData>
  <mergeCells count="5">
    <mergeCell ref="L9:L10"/>
    <mergeCell ref="W9:W10"/>
    <mergeCell ref="L48:L49"/>
    <mergeCell ref="W48:W49"/>
    <mergeCell ref="S9:U9"/>
  </mergeCells>
  <pageMargins left="0.7" right="0.7" top="0.75" bottom="0.75" header="0.3" footer="0.3"/>
  <pageSetup paperSize="9" scale="3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7231-828E-4DF1-AE7C-FA6A79F15431}">
  <sheetPr>
    <tabColor rgb="FFD81E05"/>
    <pageSetUpPr fitToPage="1"/>
  </sheetPr>
  <dimension ref="A1:O52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40625" customWidth="1"/>
    <col min="2" max="2" width="32.7109375" bestFit="1" customWidth="1"/>
    <col min="3" max="4" width="18.85546875" customWidth="1"/>
    <col min="5" max="5" width="15" customWidth="1"/>
    <col min="6" max="6" width="6.7109375" customWidth="1"/>
    <col min="7" max="8" width="18.85546875" customWidth="1"/>
    <col min="9" max="9" width="15" customWidth="1"/>
    <col min="10" max="10" width="6.7109375" customWidth="1"/>
    <col min="11" max="12" width="18.85546875" customWidth="1"/>
    <col min="13" max="13" width="2.85546875" customWidth="1"/>
    <col min="14" max="14" width="15.7109375" customWidth="1"/>
    <col min="15" max="15" width="11.42578125" customWidth="1"/>
    <col min="16" max="16384" width="11.42578125" hidden="1"/>
  </cols>
  <sheetData>
    <row r="1" spans="1:14" ht="15.75">
      <c r="A1" s="105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22" t="str">
        <f>+Index!B19</f>
        <v>Regional Data by Segments</v>
      </c>
      <c r="C2" s="123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/>
    <row r="4" spans="1:14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5" customHeight="1">
      <c r="C5" s="124" t="s">
        <v>201</v>
      </c>
      <c r="D5" s="124"/>
      <c r="E5" s="124"/>
      <c r="F5" s="107"/>
      <c r="G5" s="124" t="s">
        <v>167</v>
      </c>
      <c r="H5" s="124"/>
      <c r="I5" s="124"/>
      <c r="J5" s="107"/>
      <c r="K5" s="124" t="s">
        <v>4</v>
      </c>
      <c r="L5" s="124"/>
    </row>
    <row r="6" spans="1:14" ht="30" customHeight="1">
      <c r="B6" s="127" t="s">
        <v>0</v>
      </c>
      <c r="C6" s="125" t="s">
        <v>238</v>
      </c>
      <c r="D6" s="125" t="s">
        <v>237</v>
      </c>
      <c r="E6" s="126" t="s">
        <v>199</v>
      </c>
      <c r="F6" s="107"/>
      <c r="G6" s="125" t="s">
        <v>238</v>
      </c>
      <c r="H6" s="125" t="s">
        <v>237</v>
      </c>
      <c r="I6" s="126" t="s">
        <v>199</v>
      </c>
      <c r="J6" s="107"/>
      <c r="K6" s="125" t="s">
        <v>238</v>
      </c>
      <c r="L6" s="125" t="s">
        <v>237</v>
      </c>
    </row>
    <row r="7" spans="1:14" ht="15" customHeight="1">
      <c r="B7" s="108" t="s">
        <v>202</v>
      </c>
      <c r="C7" s="109">
        <v>1389.2644794300002</v>
      </c>
      <c r="D7" s="109">
        <v>1301.3735137000001</v>
      </c>
      <c r="E7" s="110">
        <v>-6.3264387041739353E-2</v>
      </c>
      <c r="F7" s="111"/>
      <c r="G7" s="109">
        <v>119.703450588572</v>
      </c>
      <c r="H7" s="109">
        <v>135.33615480548698</v>
      </c>
      <c r="I7" s="110">
        <v>0.13059526805660379</v>
      </c>
      <c r="J7" s="111"/>
      <c r="K7" s="112" t="s">
        <v>134</v>
      </c>
      <c r="L7" s="112" t="s">
        <v>134</v>
      </c>
    </row>
    <row r="8" spans="1:14" ht="15" customHeight="1">
      <c r="B8" s="113" t="s">
        <v>203</v>
      </c>
      <c r="C8" s="109">
        <v>364.26214494000004</v>
      </c>
      <c r="D8" s="109">
        <v>276.18052556999999</v>
      </c>
      <c r="E8" s="110">
        <v>-0.24180832566202712</v>
      </c>
      <c r="F8" s="111"/>
      <c r="G8" s="109">
        <v>48.349492501794899</v>
      </c>
      <c r="H8" s="109">
        <v>72.202160085377301</v>
      </c>
      <c r="I8" s="110">
        <v>0.49333853054811089</v>
      </c>
      <c r="J8" s="111"/>
      <c r="K8" s="114" t="s">
        <v>134</v>
      </c>
      <c r="L8" s="114" t="s">
        <v>134</v>
      </c>
    </row>
    <row r="9" spans="1:14" ht="15" customHeight="1">
      <c r="B9" s="113" t="s">
        <v>204</v>
      </c>
      <c r="C9" s="109">
        <v>1025.0023344900001</v>
      </c>
      <c r="D9" s="109">
        <v>1025.19298813</v>
      </c>
      <c r="E9" s="110">
        <v>1.8600312758780045E-4</v>
      </c>
      <c r="F9" s="111"/>
      <c r="G9" s="109">
        <v>48.577536567914905</v>
      </c>
      <c r="H9" s="109">
        <v>51.454203650410896</v>
      </c>
      <c r="I9" s="110">
        <v>5.9218051917354915E-2</v>
      </c>
      <c r="J9" s="111"/>
      <c r="K9" s="112" t="s">
        <v>134</v>
      </c>
      <c r="L9" s="112" t="s">
        <v>134</v>
      </c>
    </row>
    <row r="10" spans="1:14" ht="15" customHeight="1">
      <c r="B10" s="108" t="s">
        <v>205</v>
      </c>
      <c r="C10" s="109">
        <v>1674.70261809</v>
      </c>
      <c r="D10" s="109">
        <v>1671.4794219500002</v>
      </c>
      <c r="E10" s="110">
        <v>-1.9246379059679613E-3</v>
      </c>
      <c r="F10" s="111"/>
      <c r="G10" s="109">
        <v>74.293995925587197</v>
      </c>
      <c r="H10" s="109">
        <v>14.0000537472443</v>
      </c>
      <c r="I10" s="110">
        <v>-0.81155874612981183</v>
      </c>
      <c r="J10" s="111"/>
      <c r="K10" s="112">
        <v>0.95968186859809068</v>
      </c>
      <c r="L10" s="112">
        <v>1.0079490879391257</v>
      </c>
    </row>
    <row r="11" spans="1:14" ht="15" customHeight="1">
      <c r="B11" s="108" t="s">
        <v>206</v>
      </c>
      <c r="C11" s="109">
        <v>1700.4241488600001</v>
      </c>
      <c r="D11" s="109">
        <v>1779.33078168</v>
      </c>
      <c r="E11" s="110">
        <v>4.6404088575724221E-2</v>
      </c>
      <c r="F11" s="111"/>
      <c r="G11" s="109">
        <v>44.596742344795103</v>
      </c>
      <c r="H11" s="109">
        <v>74.059203427669701</v>
      </c>
      <c r="I11" s="110">
        <v>0.6606415521359974</v>
      </c>
      <c r="J11" s="111"/>
      <c r="K11" s="112">
        <v>0.9915077821287428</v>
      </c>
      <c r="L11" s="112">
        <v>0.95685515742108274</v>
      </c>
    </row>
    <row r="12" spans="1:14" ht="15" customHeight="1">
      <c r="B12" s="108" t="s">
        <v>207</v>
      </c>
      <c r="C12" s="109">
        <v>744.04143097999997</v>
      </c>
      <c r="D12" s="109">
        <v>786.95292166000002</v>
      </c>
      <c r="E12" s="110">
        <v>5.7673523130936391E-2</v>
      </c>
      <c r="F12" s="111"/>
      <c r="G12" s="109">
        <v>26.120893063660997</v>
      </c>
      <c r="H12" s="109">
        <v>24.837015383687898</v>
      </c>
      <c r="I12" s="110">
        <v>-4.9151370010361954E-2</v>
      </c>
      <c r="J12" s="111"/>
      <c r="K12" s="112">
        <v>0.95886569646606756</v>
      </c>
      <c r="L12" s="112">
        <v>0.96805098567809078</v>
      </c>
    </row>
    <row r="13" spans="1:14" ht="15" customHeight="1"/>
    <row r="14" spans="1:14" ht="30" customHeight="1">
      <c r="B14" s="125" t="s">
        <v>8</v>
      </c>
      <c r="C14" s="125" t="s">
        <v>238</v>
      </c>
      <c r="D14" s="125" t="s">
        <v>237</v>
      </c>
      <c r="E14" s="126" t="s">
        <v>199</v>
      </c>
      <c r="F14" s="107"/>
      <c r="G14" s="125" t="s">
        <v>238</v>
      </c>
      <c r="H14" s="125" t="s">
        <v>237</v>
      </c>
      <c r="I14" s="126" t="s">
        <v>199</v>
      </c>
      <c r="J14" s="107"/>
      <c r="K14" s="125" t="s">
        <v>238</v>
      </c>
      <c r="L14" s="125" t="s">
        <v>237</v>
      </c>
    </row>
    <row r="15" spans="1:14" ht="15" customHeight="1">
      <c r="B15" s="108" t="s">
        <v>202</v>
      </c>
      <c r="C15" s="109">
        <v>863.35867399527206</v>
      </c>
      <c r="D15" s="109">
        <v>1085.9656419221401</v>
      </c>
      <c r="E15" s="110">
        <v>0.25783834069417955</v>
      </c>
      <c r="F15" s="111"/>
      <c r="G15" s="109">
        <v>-7.1085758677206501</v>
      </c>
      <c r="H15" s="109">
        <v>43.431870951996899</v>
      </c>
      <c r="I15" s="110">
        <v>7.1097851046672789</v>
      </c>
      <c r="J15" s="111"/>
      <c r="K15" s="112" t="s">
        <v>134</v>
      </c>
      <c r="L15" s="112" t="s">
        <v>134</v>
      </c>
    </row>
    <row r="16" spans="1:14" ht="15" customHeight="1">
      <c r="B16" s="113" t="s">
        <v>203</v>
      </c>
      <c r="C16" s="109">
        <v>811.70104029912</v>
      </c>
      <c r="D16" s="109">
        <v>1038.68680359923</v>
      </c>
      <c r="E16" s="110">
        <v>0.27964207513700295</v>
      </c>
      <c r="F16" s="111"/>
      <c r="G16" s="109">
        <v>-10.3819486451572</v>
      </c>
      <c r="H16" s="109">
        <v>39.7305906254551</v>
      </c>
      <c r="I16" s="110">
        <v>4.8268914616513703</v>
      </c>
      <c r="J16" s="111"/>
      <c r="K16" s="114" t="s">
        <v>134</v>
      </c>
      <c r="L16" s="114" t="s">
        <v>134</v>
      </c>
    </row>
    <row r="17" spans="2:12" ht="15" customHeight="1">
      <c r="B17" s="113" t="s">
        <v>204</v>
      </c>
      <c r="C17" s="109">
        <v>51.6576336961515</v>
      </c>
      <c r="D17" s="109">
        <v>47.278838322909401</v>
      </c>
      <c r="E17" s="110">
        <v>-8.476569792178304E-2</v>
      </c>
      <c r="F17" s="111"/>
      <c r="G17" s="109">
        <v>-0.27970130607777705</v>
      </c>
      <c r="H17" s="109">
        <v>-2.1608157850664402</v>
      </c>
      <c r="I17" s="110">
        <v>-6.7254404542021629</v>
      </c>
      <c r="J17" s="111"/>
      <c r="K17" s="112" t="s">
        <v>134</v>
      </c>
      <c r="L17" s="112" t="s">
        <v>134</v>
      </c>
    </row>
    <row r="18" spans="2:12" ht="15" customHeight="1">
      <c r="B18" s="108" t="s">
        <v>205</v>
      </c>
      <c r="C18" s="109">
        <v>336.08976383873096</v>
      </c>
      <c r="D18" s="109">
        <v>468.103209752412</v>
      </c>
      <c r="E18" s="110">
        <v>0.39279222433274186</v>
      </c>
      <c r="F18" s="111"/>
      <c r="G18" s="109">
        <v>0.49516097367929096</v>
      </c>
      <c r="H18" s="109">
        <v>-30.230606792464602</v>
      </c>
      <c r="I18" s="110" t="s">
        <v>134</v>
      </c>
      <c r="J18" s="111"/>
      <c r="K18" s="112">
        <v>1.0553324531628281</v>
      </c>
      <c r="L18" s="112">
        <v>1.167348844169547</v>
      </c>
    </row>
    <row r="19" spans="2:12" ht="15" customHeight="1">
      <c r="B19" s="108" t="s">
        <v>206</v>
      </c>
      <c r="C19" s="109">
        <v>1333.8639278882999</v>
      </c>
      <c r="D19" s="109">
        <v>2127.1580355238402</v>
      </c>
      <c r="E19" s="110">
        <v>0.59473390879640919</v>
      </c>
      <c r="F19" s="111"/>
      <c r="G19" s="109">
        <v>45.443195188023601</v>
      </c>
      <c r="H19" s="109">
        <v>71.712881204500192</v>
      </c>
      <c r="I19" s="110">
        <v>0.57807744168922071</v>
      </c>
      <c r="J19" s="111"/>
      <c r="K19" s="112">
        <v>0.78410003424006636</v>
      </c>
      <c r="L19" s="112">
        <v>0.77627318058290107</v>
      </c>
    </row>
    <row r="20" spans="2:12" ht="15" customHeight="1"/>
    <row r="21" spans="2:12" ht="30" customHeight="1">
      <c r="B21" s="125" t="s">
        <v>9</v>
      </c>
      <c r="C21" s="125" t="s">
        <v>238</v>
      </c>
      <c r="D21" s="125" t="s">
        <v>237</v>
      </c>
      <c r="E21" s="126" t="s">
        <v>199</v>
      </c>
      <c r="F21" s="107"/>
      <c r="G21" s="125" t="s">
        <v>238</v>
      </c>
      <c r="H21" s="125" t="s">
        <v>237</v>
      </c>
      <c r="I21" s="126" t="s">
        <v>199</v>
      </c>
      <c r="J21" s="107"/>
      <c r="K21" s="125" t="s">
        <v>238</v>
      </c>
      <c r="L21" s="125" t="s">
        <v>237</v>
      </c>
    </row>
    <row r="22" spans="2:12" ht="15" customHeight="1">
      <c r="B22" s="108" t="s">
        <v>202</v>
      </c>
      <c r="C22" s="109">
        <v>301.92492882307698</v>
      </c>
      <c r="D22" s="109">
        <v>372.43367058061801</v>
      </c>
      <c r="E22" s="110">
        <v>0.23353070590225422</v>
      </c>
      <c r="F22" s="111"/>
      <c r="G22" s="109">
        <v>-6.6248637710131497</v>
      </c>
      <c r="H22" s="109">
        <v>6.33265064229251</v>
      </c>
      <c r="I22" s="110">
        <v>1.9558914509307788</v>
      </c>
      <c r="J22" s="111"/>
      <c r="K22" s="112" t="s">
        <v>134</v>
      </c>
      <c r="L22" s="112" t="s">
        <v>134</v>
      </c>
    </row>
    <row r="23" spans="2:12" ht="15" customHeight="1">
      <c r="B23" s="113" t="s">
        <v>203</v>
      </c>
      <c r="C23" s="109">
        <v>247.06856535981402</v>
      </c>
      <c r="D23" s="109">
        <v>312.638220538913</v>
      </c>
      <c r="E23" s="110">
        <v>0.26539052057718376</v>
      </c>
      <c r="F23" s="111"/>
      <c r="G23" s="109">
        <v>-7.7325582797849401</v>
      </c>
      <c r="H23" s="109">
        <v>4.2229345434056</v>
      </c>
      <c r="I23" s="110">
        <v>1.5461238558583548</v>
      </c>
      <c r="J23" s="111"/>
      <c r="K23" s="114" t="s">
        <v>134</v>
      </c>
      <c r="L23" s="114" t="s">
        <v>134</v>
      </c>
    </row>
    <row r="24" spans="2:12" ht="15" customHeight="1">
      <c r="B24" s="113" t="s">
        <v>204</v>
      </c>
      <c r="C24" s="109">
        <v>54.856363463262504</v>
      </c>
      <c r="D24" s="109">
        <v>59.795450041704896</v>
      </c>
      <c r="E24" s="110">
        <v>9.0036711634195646E-2</v>
      </c>
      <c r="F24" s="111"/>
      <c r="G24" s="109">
        <v>1.1076945087718599</v>
      </c>
      <c r="H24" s="109">
        <v>2.1097160988868899</v>
      </c>
      <c r="I24" s="110">
        <v>0.90460102688963118</v>
      </c>
      <c r="J24" s="111"/>
      <c r="K24" s="112" t="s">
        <v>134</v>
      </c>
      <c r="L24" s="112" t="s">
        <v>134</v>
      </c>
    </row>
    <row r="25" spans="2:12" ht="15" customHeight="1">
      <c r="B25" s="108" t="s">
        <v>205</v>
      </c>
      <c r="C25" s="109">
        <v>173.42754703445999</v>
      </c>
      <c r="D25" s="109">
        <v>213.28043697612401</v>
      </c>
      <c r="E25" s="110">
        <v>0.22979561565121637</v>
      </c>
      <c r="F25" s="111"/>
      <c r="G25" s="109">
        <v>13.933651163814801</v>
      </c>
      <c r="H25" s="109">
        <v>-3.2419520670766096E-2</v>
      </c>
      <c r="I25" s="110">
        <v>-1.0023267067827102</v>
      </c>
      <c r="J25" s="111"/>
      <c r="K25" s="112">
        <v>0.94504016640176092</v>
      </c>
      <c r="L25" s="112">
        <v>1.0336605689195437</v>
      </c>
    </row>
    <row r="26" spans="2:12" ht="15" customHeight="1">
      <c r="B26" s="108" t="s">
        <v>206</v>
      </c>
      <c r="C26" s="109">
        <v>906.86185598065094</v>
      </c>
      <c r="D26" s="109">
        <v>603.52389772446998</v>
      </c>
      <c r="E26" s="110">
        <v>-0.3344919143480361</v>
      </c>
      <c r="F26" s="111"/>
      <c r="G26" s="109">
        <v>21.876937356440301</v>
      </c>
      <c r="H26" s="109">
        <v>17.402654031769501</v>
      </c>
      <c r="I26" s="110">
        <v>-0.20452055293533244</v>
      </c>
      <c r="J26" s="111"/>
      <c r="K26" s="112">
        <v>0.79266243938063075</v>
      </c>
      <c r="L26" s="112">
        <v>0.90705054640512639</v>
      </c>
    </row>
    <row r="27" spans="2:12" ht="15" customHeight="1">
      <c r="B27" s="108" t="s">
        <v>207</v>
      </c>
      <c r="C27" s="109">
        <v>354.56991355992704</v>
      </c>
      <c r="D27" s="109">
        <v>453.97027833118301</v>
      </c>
      <c r="E27" s="110">
        <v>0.28034066334975705</v>
      </c>
      <c r="F27" s="111"/>
      <c r="G27" s="109">
        <v>-5.6749525704166297</v>
      </c>
      <c r="H27" s="109">
        <v>3.7092476022806498</v>
      </c>
      <c r="I27" s="110">
        <v>1.6536173749921463</v>
      </c>
      <c r="J27" s="111"/>
      <c r="K27" s="112">
        <v>1.0479658904226974</v>
      </c>
      <c r="L27" s="112">
        <v>0.99710732042482475</v>
      </c>
    </row>
    <row r="28" spans="2:12" ht="15" customHeight="1"/>
    <row r="29" spans="2:12" ht="30" customHeight="1">
      <c r="B29" s="125" t="s">
        <v>10</v>
      </c>
      <c r="C29" s="125" t="s">
        <v>238</v>
      </c>
      <c r="D29" s="125" t="s">
        <v>237</v>
      </c>
      <c r="E29" s="126" t="s">
        <v>199</v>
      </c>
      <c r="F29" s="107"/>
      <c r="G29" s="125" t="s">
        <v>238</v>
      </c>
      <c r="H29" s="125" t="s">
        <v>237</v>
      </c>
      <c r="I29" s="126" t="s">
        <v>199</v>
      </c>
      <c r="J29" s="107"/>
      <c r="K29" s="125" t="s">
        <v>238</v>
      </c>
      <c r="L29" s="125" t="s">
        <v>237</v>
      </c>
    </row>
    <row r="30" spans="2:12" ht="15" customHeight="1">
      <c r="B30" s="108" t="s">
        <v>202</v>
      </c>
      <c r="C30" s="109">
        <v>186.70611480216002</v>
      </c>
      <c r="D30" s="109">
        <v>247.886961518178</v>
      </c>
      <c r="E30" s="110">
        <v>0.32768528647734563</v>
      </c>
      <c r="F30" s="111"/>
      <c r="G30" s="109">
        <v>-8.735470685985339</v>
      </c>
      <c r="H30" s="109">
        <v>35.2013494030613</v>
      </c>
      <c r="I30" s="110" t="s">
        <v>134</v>
      </c>
      <c r="J30" s="111"/>
      <c r="K30" s="112" t="s">
        <v>134</v>
      </c>
      <c r="L30" s="112" t="s">
        <v>134</v>
      </c>
    </row>
    <row r="31" spans="2:12" ht="15" customHeight="1">
      <c r="B31" s="113" t="s">
        <v>203</v>
      </c>
      <c r="C31" s="109">
        <v>133.05750301275</v>
      </c>
      <c r="D31" s="109">
        <v>183.19004133164302</v>
      </c>
      <c r="E31" s="110">
        <v>0.37677347901297342</v>
      </c>
      <c r="F31" s="111"/>
      <c r="G31" s="109">
        <v>-19.807426718551103</v>
      </c>
      <c r="H31" s="109">
        <v>19.008207608240902</v>
      </c>
      <c r="I31" s="110">
        <v>1.9596505330214515</v>
      </c>
      <c r="J31" s="111"/>
      <c r="K31" s="114" t="s">
        <v>134</v>
      </c>
      <c r="L31" s="114" t="s">
        <v>134</v>
      </c>
    </row>
    <row r="32" spans="2:12" ht="15" customHeight="1">
      <c r="B32" s="113" t="s">
        <v>204</v>
      </c>
      <c r="C32" s="109">
        <v>53.648611789409898</v>
      </c>
      <c r="D32" s="109">
        <v>64.696920186535095</v>
      </c>
      <c r="E32" s="110">
        <v>0.20593838365275474</v>
      </c>
      <c r="F32" s="111"/>
      <c r="G32" s="109">
        <v>10.6126455117976</v>
      </c>
      <c r="H32" s="109">
        <v>15.7729180095244</v>
      </c>
      <c r="I32" s="110">
        <v>0.48623809134021828</v>
      </c>
      <c r="J32" s="111"/>
      <c r="K32" s="112" t="s">
        <v>134</v>
      </c>
      <c r="L32" s="112" t="s">
        <v>134</v>
      </c>
    </row>
    <row r="33" spans="2:12" ht="15" customHeight="1">
      <c r="B33" s="108" t="s">
        <v>205</v>
      </c>
      <c r="C33" s="109">
        <v>277.94847192252996</v>
      </c>
      <c r="D33" s="109">
        <v>360.63781995131797</v>
      </c>
      <c r="E33" s="110">
        <v>0.29749884018731088</v>
      </c>
      <c r="F33" s="111"/>
      <c r="G33" s="109">
        <v>25.773642459662199</v>
      </c>
      <c r="H33" s="109">
        <v>8.5719288576406996</v>
      </c>
      <c r="I33" s="110">
        <v>-0.66741492316980611</v>
      </c>
      <c r="J33" s="111"/>
      <c r="K33" s="112">
        <v>0.94499199620426655</v>
      </c>
      <c r="L33" s="112">
        <v>1.0682969736009782</v>
      </c>
    </row>
    <row r="34" spans="2:12" ht="15" customHeight="1">
      <c r="B34" s="108" t="s">
        <v>206</v>
      </c>
      <c r="C34" s="109">
        <v>556.17869151641196</v>
      </c>
      <c r="D34" s="109">
        <v>714.58333650611007</v>
      </c>
      <c r="E34" s="110">
        <v>0.2848089065724731</v>
      </c>
      <c r="F34" s="111"/>
      <c r="G34" s="109">
        <v>22.223221896636602</v>
      </c>
      <c r="H34" s="109">
        <v>1.4080712504284199</v>
      </c>
      <c r="I34" s="110">
        <v>-0.93663964401842525</v>
      </c>
      <c r="J34" s="111"/>
      <c r="K34" s="112">
        <v>0.89156899270234369</v>
      </c>
      <c r="L34" s="112">
        <v>1.0514170896869466</v>
      </c>
    </row>
    <row r="35" spans="2:12" ht="15" customHeight="1">
      <c r="B35" s="108" t="s">
        <v>207</v>
      </c>
      <c r="C35" s="109">
        <v>126.50875030841401</v>
      </c>
      <c r="D35" s="109">
        <v>166.12139498227</v>
      </c>
      <c r="E35" s="110">
        <v>0.31312177677263314</v>
      </c>
      <c r="F35" s="111"/>
      <c r="G35" s="109">
        <v>4.5728555078373905</v>
      </c>
      <c r="H35" s="109">
        <v>12.290619681558502</v>
      </c>
      <c r="I35" s="110">
        <v>1.6877340997312686</v>
      </c>
      <c r="J35" s="111"/>
      <c r="K35" s="112">
        <v>1.0354202148593719</v>
      </c>
      <c r="L35" s="112">
        <v>0.98509507211001313</v>
      </c>
    </row>
    <row r="36" spans="2:12" ht="15" customHeight="1"/>
    <row r="37" spans="2:12" ht="30" customHeight="1">
      <c r="B37" s="125" t="s">
        <v>7</v>
      </c>
      <c r="C37" s="125" t="s">
        <v>238</v>
      </c>
      <c r="D37" s="125" t="s">
        <v>237</v>
      </c>
      <c r="E37" s="126" t="s">
        <v>199</v>
      </c>
      <c r="F37" s="107"/>
      <c r="G37" s="125" t="s">
        <v>238</v>
      </c>
      <c r="H37" s="125" t="s">
        <v>237</v>
      </c>
      <c r="I37" s="126" t="s">
        <v>199</v>
      </c>
      <c r="J37" s="107"/>
      <c r="K37" s="125" t="s">
        <v>238</v>
      </c>
      <c r="L37" s="125" t="s">
        <v>237</v>
      </c>
    </row>
    <row r="38" spans="2:12" ht="15" customHeight="1">
      <c r="B38" s="108" t="s">
        <v>202</v>
      </c>
      <c r="C38" s="109">
        <v>0.62728240276771896</v>
      </c>
      <c r="D38" s="109">
        <v>0.71544504608874193</v>
      </c>
      <c r="E38" s="110">
        <v>0.14054697363106067</v>
      </c>
      <c r="F38" s="111"/>
      <c r="G38" s="109">
        <v>0.532410917116525</v>
      </c>
      <c r="H38" s="109">
        <v>0.26428095293227299</v>
      </c>
      <c r="I38" s="110">
        <v>-0.50361469978191353</v>
      </c>
      <c r="J38" s="111"/>
      <c r="K38" s="112" t="s">
        <v>134</v>
      </c>
      <c r="L38" s="112" t="s">
        <v>134</v>
      </c>
    </row>
    <row r="39" spans="2:12" ht="15" customHeight="1">
      <c r="B39" s="108" t="s">
        <v>205</v>
      </c>
      <c r="C39" s="109">
        <v>980.86231651002208</v>
      </c>
      <c r="D39" s="109">
        <v>1145.6162901794801</v>
      </c>
      <c r="E39" s="110">
        <v>0.16796850169110825</v>
      </c>
      <c r="F39" s="111"/>
      <c r="G39" s="109">
        <v>54.0504012208389</v>
      </c>
      <c r="H39" s="109">
        <v>-12.8724978753624</v>
      </c>
      <c r="I39" s="110">
        <v>-1.238157304749099</v>
      </c>
      <c r="J39" s="111"/>
      <c r="K39" s="112">
        <v>0.97579980554913348</v>
      </c>
      <c r="L39" s="112">
        <v>1.0658626125466186</v>
      </c>
    </row>
    <row r="40" spans="2:12" ht="15" customHeight="1">
      <c r="B40" s="108" t="s">
        <v>206</v>
      </c>
      <c r="C40" s="109">
        <v>525.80358357984096</v>
      </c>
      <c r="D40" s="109">
        <v>609.50415073975807</v>
      </c>
      <c r="E40" s="110">
        <v>0.15918599601405636</v>
      </c>
      <c r="F40" s="111"/>
      <c r="G40" s="109">
        <v>21.013069835900001</v>
      </c>
      <c r="H40" s="109">
        <v>16.1281910736989</v>
      </c>
      <c r="I40" s="110">
        <v>-0.2324685921833029</v>
      </c>
      <c r="J40" s="111"/>
      <c r="K40" s="112">
        <v>1.0086831518173727</v>
      </c>
      <c r="L40" s="112">
        <v>1.1029425470319549</v>
      </c>
    </row>
    <row r="41" spans="2:12" ht="15" customHeight="1">
      <c r="B41" s="108" t="s">
        <v>207</v>
      </c>
      <c r="C41" s="109">
        <v>34.368800810006704</v>
      </c>
      <c r="D41" s="109">
        <v>33.834582711846593</v>
      </c>
      <c r="E41" s="110">
        <v>-1.5543693279067485E-2</v>
      </c>
      <c r="F41" s="111"/>
      <c r="G41" s="109">
        <v>-1.302286946093</v>
      </c>
      <c r="H41" s="109">
        <v>-1.08432024822149</v>
      </c>
      <c r="I41" s="110">
        <v>0.16737225119658414</v>
      </c>
      <c r="J41" s="111"/>
      <c r="K41" s="112">
        <v>1.038571900970898</v>
      </c>
      <c r="L41" s="112">
        <v>1.0385120197470394</v>
      </c>
    </row>
    <row r="42" spans="2:12" ht="15" customHeight="1"/>
    <row r="43" spans="2:12" ht="30" customHeight="1">
      <c r="B43" s="125" t="s">
        <v>146</v>
      </c>
      <c r="C43" s="125" t="s">
        <v>238</v>
      </c>
      <c r="D43" s="125" t="s">
        <v>237</v>
      </c>
      <c r="E43" s="126" t="s">
        <v>199</v>
      </c>
      <c r="F43" s="107"/>
      <c r="G43" s="125" t="s">
        <v>238</v>
      </c>
      <c r="H43" s="125" t="s">
        <v>237</v>
      </c>
      <c r="I43" s="126" t="s">
        <v>199</v>
      </c>
      <c r="J43" s="107"/>
      <c r="K43" s="125" t="s">
        <v>238</v>
      </c>
      <c r="L43" s="125" t="s">
        <v>237</v>
      </c>
    </row>
    <row r="44" spans="2:12" ht="15" customHeight="1">
      <c r="B44" s="108" t="s">
        <v>202</v>
      </c>
      <c r="C44" s="109">
        <v>239.18706181206002</v>
      </c>
      <c r="D44" s="109">
        <v>214.856152837124</v>
      </c>
      <c r="E44" s="110">
        <v>-0.1017233490415711</v>
      </c>
      <c r="F44" s="111"/>
      <c r="G44" s="109">
        <v>2.2482474888369701</v>
      </c>
      <c r="H44" s="109">
        <v>2.48765195654636</v>
      </c>
      <c r="I44" s="110">
        <v>0.10648492610270188</v>
      </c>
      <c r="J44" s="111"/>
      <c r="K44" s="112" t="s">
        <v>134</v>
      </c>
      <c r="L44" s="112" t="s">
        <v>134</v>
      </c>
    </row>
    <row r="45" spans="2:12" ht="15" customHeight="1">
      <c r="B45" s="113" t="s">
        <v>203</v>
      </c>
      <c r="C45" s="109">
        <v>18.4320033571999</v>
      </c>
      <c r="D45" s="109">
        <v>19.552290725178899</v>
      </c>
      <c r="E45" s="110">
        <v>6.07794685291978E-2</v>
      </c>
      <c r="F45" s="111"/>
      <c r="G45" s="109">
        <v>0.271787970847435</v>
      </c>
      <c r="H45" s="109">
        <v>0.60080080525250901</v>
      </c>
      <c r="I45" s="110">
        <v>1.2105496552301849</v>
      </c>
      <c r="J45" s="111"/>
      <c r="K45" s="114" t="s">
        <v>134</v>
      </c>
      <c r="L45" s="114" t="s">
        <v>134</v>
      </c>
    </row>
    <row r="46" spans="2:12" ht="15" customHeight="1">
      <c r="B46" s="113" t="s">
        <v>204</v>
      </c>
      <c r="C46" s="109">
        <v>220.75505845486001</v>
      </c>
      <c r="D46" s="109">
        <v>195.30386211194499</v>
      </c>
      <c r="E46" s="110">
        <v>-0.11529156577908846</v>
      </c>
      <c r="F46" s="111"/>
      <c r="G46" s="109">
        <v>1.9792511429895201</v>
      </c>
      <c r="H46" s="109">
        <v>1.9650166512938698</v>
      </c>
      <c r="I46" s="110">
        <v>-7.1918572567552363E-3</v>
      </c>
      <c r="J46" s="111"/>
      <c r="K46" s="112" t="s">
        <v>134</v>
      </c>
      <c r="L46" s="112" t="s">
        <v>134</v>
      </c>
    </row>
    <row r="47" spans="2:12" ht="15" customHeight="1">
      <c r="B47" s="108" t="s">
        <v>205</v>
      </c>
      <c r="C47" s="109">
        <v>584.01943616490496</v>
      </c>
      <c r="D47" s="109">
        <v>589.58197253260994</v>
      </c>
      <c r="E47" s="110">
        <v>9.5245740522483732E-3</v>
      </c>
      <c r="F47" s="111"/>
      <c r="G47" s="109">
        <v>12.9155876856272</v>
      </c>
      <c r="H47" s="109">
        <v>-5.3530416490594401</v>
      </c>
      <c r="I47" s="110">
        <v>-1.4144636527083041</v>
      </c>
      <c r="J47" s="111"/>
      <c r="K47" s="112">
        <v>1.0346801079779842</v>
      </c>
      <c r="L47" s="112">
        <v>1.1034123412907764</v>
      </c>
    </row>
    <row r="48" spans="2:12" ht="15" customHeight="1">
      <c r="B48" s="108" t="s">
        <v>206</v>
      </c>
      <c r="C48" s="109">
        <v>105.471214416583</v>
      </c>
      <c r="D48" s="109">
        <v>107.725920769941</v>
      </c>
      <c r="E48" s="110">
        <v>2.1377457023036804E-2</v>
      </c>
      <c r="F48" s="111"/>
      <c r="G48" s="109">
        <v>0.31361793574839103</v>
      </c>
      <c r="H48" s="109">
        <v>-1.39344733107555</v>
      </c>
      <c r="I48" s="110" t="s">
        <v>134</v>
      </c>
      <c r="J48" s="111"/>
      <c r="K48" s="112">
        <v>1.1145145426229346</v>
      </c>
      <c r="L48" s="112">
        <v>0.98309603724821892</v>
      </c>
    </row>
    <row r="49" spans="2:12" ht="15" customHeight="1">
      <c r="B49" s="108" t="s">
        <v>207</v>
      </c>
      <c r="C49" s="109">
        <v>84.15040097992501</v>
      </c>
      <c r="D49" s="109">
        <v>100.550218689975</v>
      </c>
      <c r="E49" s="110">
        <v>0.19488698234441379</v>
      </c>
      <c r="F49" s="111"/>
      <c r="G49" s="109">
        <v>6.14439327032024</v>
      </c>
      <c r="H49" s="109">
        <v>-8.6057160473457213</v>
      </c>
      <c r="I49" s="110">
        <v>-2.4005802800602964</v>
      </c>
      <c r="J49" s="111"/>
      <c r="K49" s="112">
        <v>0.99617679090768052</v>
      </c>
      <c r="L49" s="112">
        <v>1.2304724643643568</v>
      </c>
    </row>
    <row r="50" spans="2:12" ht="15" customHeight="1"/>
    <row r="51" spans="2:12" ht="15" customHeight="1">
      <c r="B51" s="108" t="s">
        <v>217</v>
      </c>
    </row>
    <row r="52" spans="2:12" ht="15" customHeight="1">
      <c r="B52" s="108"/>
    </row>
  </sheetData>
  <pageMargins left="0.7" right="0.7" top="0.75" bottom="0.75" header="0.3" footer="0.3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24D2-4C45-44ED-BA54-98146DBA0F7C}">
  <sheetPr>
    <tabColor rgb="FFD81E05"/>
    <pageSetUpPr fitToPage="1"/>
  </sheetPr>
  <dimension ref="A1:V75"/>
  <sheetViews>
    <sheetView showGridLines="0" showRowColHeaders="0" zoomScale="70" zoomScaleNormal="70" zoomScaleSheetLayoutView="80" workbookViewId="0">
      <pane ySplit="4" topLeftCell="A5" activePane="bottomLeft" state="frozen"/>
      <selection activeCell="K7" sqref="K7:U37"/>
      <selection pane="bottomLeft" activeCell="A5" sqref="A5"/>
    </sheetView>
  </sheetViews>
  <sheetFormatPr baseColWidth="10" defaultColWidth="0" defaultRowHeight="14.25" zeroHeight="1"/>
  <cols>
    <col min="1" max="1" width="5.85546875" style="195" customWidth="1"/>
    <col min="2" max="2" width="64.5703125" style="130" bestFit="1" customWidth="1"/>
    <col min="3" max="3" width="12.7109375" style="130" customWidth="1"/>
    <col min="4" max="4" width="16" style="131" bestFit="1" customWidth="1"/>
    <col min="5" max="5" width="5.85546875" style="194" customWidth="1"/>
    <col min="6" max="6" width="17.7109375" style="130" bestFit="1" customWidth="1"/>
    <col min="7" max="7" width="2.28515625" style="130" customWidth="1"/>
    <col min="8" max="8" width="16.7109375" style="130" customWidth="1"/>
    <col min="9" max="9" width="13" style="130" bestFit="1" customWidth="1"/>
    <col min="10" max="10" width="2.28515625" style="130" customWidth="1"/>
    <col min="11" max="11" width="13.7109375" style="130" bestFit="1" customWidth="1"/>
    <col min="12" max="12" width="14.140625" style="130" bestFit="1" customWidth="1"/>
    <col min="13" max="13" width="2.28515625" style="194" customWidth="1"/>
    <col min="14" max="14" width="36" style="194" customWidth="1"/>
    <col min="15" max="16" width="11.42578125" style="194" hidden="1" customWidth="1"/>
    <col min="17" max="18" width="16.5703125" style="206" hidden="1" customWidth="1"/>
    <col min="19" max="21" width="11.42578125" style="206" hidden="1" customWidth="1"/>
    <col min="22" max="22" width="15.85546875" style="206" hidden="1" customWidth="1"/>
    <col min="23" max="16384" width="11.42578125" style="206" hidden="1"/>
  </cols>
  <sheetData>
    <row r="1" spans="1:20" s="204" customFormat="1" ht="15">
      <c r="A1" s="128"/>
      <c r="B1" s="129"/>
      <c r="C1" s="130"/>
      <c r="D1" s="131"/>
      <c r="E1" s="132"/>
      <c r="F1" s="130"/>
      <c r="G1" s="130"/>
      <c r="H1" s="130"/>
      <c r="I1" s="130"/>
      <c r="J1" s="130"/>
      <c r="K1" s="130"/>
      <c r="L1" s="130"/>
      <c r="M1" s="132"/>
      <c r="N1" s="132"/>
      <c r="O1" s="132"/>
      <c r="P1" s="132"/>
    </row>
    <row r="2" spans="1:20" s="204" customFormat="1" ht="15">
      <c r="A2" s="128"/>
      <c r="B2" s="129"/>
      <c r="C2" s="130"/>
      <c r="D2" s="131"/>
      <c r="E2" s="132"/>
      <c r="F2" s="130"/>
      <c r="G2" s="130"/>
      <c r="H2" s="130"/>
      <c r="I2" s="130"/>
      <c r="J2" s="130"/>
      <c r="K2" s="130"/>
      <c r="L2" s="130"/>
      <c r="M2" s="132"/>
      <c r="N2" s="132"/>
      <c r="O2" s="132"/>
      <c r="P2" s="132"/>
      <c r="S2" s="205"/>
    </row>
    <row r="3" spans="1:20" s="204" customFormat="1" ht="20.100000000000001" customHeight="1">
      <c r="A3" s="131"/>
      <c r="B3" s="194" t="s">
        <v>221</v>
      </c>
      <c r="C3" s="225" t="s">
        <v>219</v>
      </c>
      <c r="D3" s="225"/>
      <c r="E3" s="132"/>
      <c r="F3" s="130"/>
      <c r="G3" s="130"/>
      <c r="H3" s="226" t="s">
        <v>230</v>
      </c>
      <c r="I3" s="226"/>
      <c r="J3" s="130"/>
      <c r="K3" s="226" t="s">
        <v>212</v>
      </c>
      <c r="L3" s="226"/>
      <c r="M3" s="132"/>
      <c r="N3" s="132"/>
      <c r="O3" s="132"/>
      <c r="P3" s="132"/>
      <c r="S3" s="205"/>
    </row>
    <row r="4" spans="1:20" ht="26.25" customHeight="1">
      <c r="B4" s="133" t="s">
        <v>222</v>
      </c>
      <c r="C4" s="134" t="s">
        <v>245</v>
      </c>
      <c r="D4" s="135" t="s">
        <v>220</v>
      </c>
      <c r="F4" s="184" t="str">
        <f>+MID(C4,1,5)&amp;" Current"</f>
        <v>Q3'22 Current</v>
      </c>
      <c r="H4" s="184" t="s">
        <v>208</v>
      </c>
      <c r="I4" s="184" t="s">
        <v>209</v>
      </c>
      <c r="K4" s="184" t="s">
        <v>208</v>
      </c>
      <c r="L4" s="184" t="s">
        <v>209</v>
      </c>
      <c r="N4" s="132"/>
    </row>
    <row r="5" spans="1:20" ht="15">
      <c r="B5" s="136"/>
      <c r="C5" s="137"/>
      <c r="D5" s="138"/>
      <c r="F5" s="139"/>
      <c r="G5" s="139"/>
      <c r="H5" s="139"/>
      <c r="I5" s="137"/>
      <c r="J5" s="137"/>
      <c r="K5" s="137"/>
      <c r="L5" s="137"/>
      <c r="M5" s="140"/>
      <c r="N5" s="132"/>
    </row>
    <row r="6" spans="1:20" ht="39.950000000000003" customHeight="1">
      <c r="B6" s="141" t="s">
        <v>223</v>
      </c>
      <c r="C6" s="140"/>
      <c r="D6" s="142"/>
      <c r="F6" s="140"/>
      <c r="G6" s="140"/>
      <c r="H6" s="140"/>
      <c r="I6" s="140"/>
      <c r="J6" s="140"/>
      <c r="K6" s="140"/>
      <c r="L6" s="140"/>
      <c r="M6" s="140"/>
      <c r="N6" s="132"/>
      <c r="S6" s="207"/>
    </row>
    <row r="7" spans="1:20" s="209" customFormat="1" ht="39.950000000000003" customHeight="1">
      <c r="A7" s="196"/>
      <c r="B7" s="143" t="s">
        <v>171</v>
      </c>
      <c r="C7" s="144">
        <v>4468.4318957348651</v>
      </c>
      <c r="D7" s="145">
        <v>10</v>
      </c>
      <c r="E7" s="197"/>
      <c r="F7" s="144">
        <v>4883.5245416316993</v>
      </c>
      <c r="G7" s="144"/>
      <c r="H7" s="144">
        <v>415.09264589683426</v>
      </c>
      <c r="I7" s="146">
        <v>9.2894477432461597E-2</v>
      </c>
      <c r="J7" s="146"/>
      <c r="K7" s="147">
        <v>939.45205668549897</v>
      </c>
      <c r="L7" s="146">
        <v>0.23819340548917767</v>
      </c>
      <c r="M7" s="148"/>
      <c r="N7" s="132"/>
      <c r="O7" s="149"/>
      <c r="P7" s="149"/>
      <c r="Q7" s="208"/>
      <c r="R7" s="208"/>
    </row>
    <row r="8" spans="1:20" s="209" customFormat="1" ht="39.950000000000003" customHeight="1">
      <c r="A8" s="196"/>
      <c r="B8" s="143" t="s">
        <v>176</v>
      </c>
      <c r="C8" s="144">
        <v>46.538131434763685</v>
      </c>
      <c r="D8" s="145">
        <v>10</v>
      </c>
      <c r="E8" s="197"/>
      <c r="F8" s="144">
        <v>50.93286240787063</v>
      </c>
      <c r="G8" s="144"/>
      <c r="H8" s="144">
        <v>4.3947309731069453</v>
      </c>
      <c r="I8" s="146">
        <v>9.4432905611335105E-2</v>
      </c>
      <c r="J8" s="146"/>
      <c r="K8" s="147">
        <v>24.315014118963177</v>
      </c>
      <c r="L8" s="193">
        <v>0.91348533717115132</v>
      </c>
      <c r="M8" s="197"/>
      <c r="N8" s="132"/>
      <c r="O8" s="149"/>
      <c r="P8" s="149"/>
      <c r="Q8" s="208"/>
      <c r="R8" s="210"/>
      <c r="S8" s="210"/>
    </row>
    <row r="9" spans="1:20" s="209" customFormat="1" ht="39.950000000000003" customHeight="1">
      <c r="A9" s="196"/>
      <c r="B9" s="143" t="s">
        <v>224</v>
      </c>
      <c r="C9" s="144">
        <v>151.82126640514335</v>
      </c>
      <c r="D9" s="145">
        <v>10</v>
      </c>
      <c r="E9" s="197"/>
      <c r="F9" s="144">
        <v>148.03305430321126</v>
      </c>
      <c r="G9" s="144"/>
      <c r="H9" s="144">
        <v>-3.7882121019320891</v>
      </c>
      <c r="I9" s="146">
        <v>-2.4951788320768165E-2</v>
      </c>
      <c r="J9" s="146"/>
      <c r="K9" s="147">
        <v>-33.957018555870604</v>
      </c>
      <c r="L9" s="146">
        <v>-0.18658720238089099</v>
      </c>
      <c r="M9" s="148"/>
      <c r="N9" s="132"/>
      <c r="O9" s="149"/>
      <c r="P9" s="149"/>
      <c r="Q9" s="208"/>
      <c r="R9" s="210"/>
      <c r="S9" s="210"/>
    </row>
    <row r="10" spans="1:20" s="209" customFormat="1" ht="39.950000000000003" customHeight="1">
      <c r="A10" s="196"/>
      <c r="B10" s="150" t="s">
        <v>179</v>
      </c>
      <c r="C10" s="151">
        <v>198.66798093990687</v>
      </c>
      <c r="D10" s="152">
        <v>10</v>
      </c>
      <c r="E10" s="197"/>
      <c r="F10" s="151">
        <v>198.96591671108195</v>
      </c>
      <c r="G10" s="151"/>
      <c r="H10" s="151">
        <v>0.29793577117507652</v>
      </c>
      <c r="I10" s="153">
        <v>1.4996667795461605E-3</v>
      </c>
      <c r="J10" s="153"/>
      <c r="K10" s="154">
        <v>-9.6420044369074844</v>
      </c>
      <c r="L10" s="153">
        <v>-4.6220701418462906E-2</v>
      </c>
      <c r="M10" s="148"/>
      <c r="N10" s="132"/>
      <c r="O10" s="149"/>
      <c r="P10" s="149"/>
      <c r="Q10" s="208"/>
      <c r="R10" s="210"/>
      <c r="S10" s="210"/>
    </row>
    <row r="11" spans="1:20" s="209" customFormat="1" ht="39.950000000000003" customHeight="1">
      <c r="A11" s="196"/>
      <c r="B11" s="155" t="s">
        <v>225</v>
      </c>
      <c r="C11" s="156">
        <v>0.98799280921302135</v>
      </c>
      <c r="D11" s="157">
        <v>9</v>
      </c>
      <c r="E11" s="197"/>
      <c r="F11" s="156">
        <v>0.98659684694177963</v>
      </c>
      <c r="G11" s="156"/>
      <c r="H11" s="214">
        <v>-0.13959622712417241</v>
      </c>
      <c r="I11" s="158">
        <v>-1.4129275620473614E-3</v>
      </c>
      <c r="J11" s="158"/>
      <c r="K11" s="214">
        <v>-0.53954340766035891</v>
      </c>
      <c r="L11" s="158">
        <v>-5.4389879637617433E-3</v>
      </c>
      <c r="M11" s="148"/>
      <c r="N11" s="132"/>
      <c r="O11" s="149"/>
      <c r="P11" s="149"/>
      <c r="Q11" s="208"/>
      <c r="R11" s="227"/>
      <c r="S11" s="227"/>
      <c r="T11" s="227"/>
    </row>
    <row r="12" spans="1:20" s="209" customFormat="1" ht="39.950000000000003" customHeight="1">
      <c r="A12" s="196"/>
      <c r="B12" s="159" t="s">
        <v>226</v>
      </c>
      <c r="C12" s="144"/>
      <c r="D12" s="145"/>
      <c r="E12" s="197"/>
      <c r="F12" s="144"/>
      <c r="G12" s="144"/>
      <c r="H12" s="144"/>
      <c r="I12" s="146"/>
      <c r="J12" s="146"/>
      <c r="K12" s="147"/>
      <c r="L12" s="146"/>
      <c r="M12" s="148"/>
      <c r="N12" s="132"/>
      <c r="O12" s="149"/>
      <c r="P12" s="149"/>
      <c r="Q12" s="208"/>
    </row>
    <row r="13" spans="1:20" s="209" customFormat="1" ht="39.950000000000003" customHeight="1">
      <c r="A13" s="196"/>
      <c r="B13" s="143" t="s">
        <v>171</v>
      </c>
      <c r="C13" s="144">
        <v>1195.6571943517681</v>
      </c>
      <c r="D13" s="145">
        <v>10</v>
      </c>
      <c r="E13" s="197"/>
      <c r="F13" s="144">
        <v>1251.2518566782915</v>
      </c>
      <c r="G13" s="144"/>
      <c r="H13" s="144">
        <v>55.594662326523348</v>
      </c>
      <c r="I13" s="146">
        <v>4.6497158708323827E-2</v>
      </c>
      <c r="J13" s="146"/>
      <c r="K13" s="147">
        <v>225.99034382361151</v>
      </c>
      <c r="L13" s="146">
        <v>0.22042214692559448</v>
      </c>
      <c r="M13" s="148"/>
      <c r="N13" s="132"/>
      <c r="O13" s="149"/>
      <c r="P13" s="149"/>
      <c r="Q13" s="208"/>
      <c r="R13" s="211"/>
      <c r="S13" s="211"/>
    </row>
    <row r="14" spans="1:20" s="209" customFormat="1" ht="39.950000000000003" customHeight="1">
      <c r="A14" s="196"/>
      <c r="B14" s="150" t="s">
        <v>181</v>
      </c>
      <c r="C14" s="151">
        <v>161.08662378002796</v>
      </c>
      <c r="D14" s="152">
        <v>10</v>
      </c>
      <c r="E14" s="197"/>
      <c r="F14" s="151">
        <v>218.25013254887813</v>
      </c>
      <c r="G14" s="151"/>
      <c r="H14" s="151">
        <v>57.163508768850164</v>
      </c>
      <c r="I14" s="153">
        <v>0.35486192104261782</v>
      </c>
      <c r="J14" s="153"/>
      <c r="K14" s="154">
        <v>118.04186117903299</v>
      </c>
      <c r="L14" s="153">
        <v>1.177965247433201</v>
      </c>
      <c r="M14" s="148"/>
      <c r="N14" s="132"/>
      <c r="O14" s="149"/>
      <c r="P14" s="149"/>
      <c r="Q14" s="208"/>
      <c r="R14" s="211"/>
      <c r="S14" s="211"/>
    </row>
    <row r="15" spans="1:20" s="209" customFormat="1" ht="39.950000000000003" customHeight="1">
      <c r="A15" s="196"/>
      <c r="B15" s="160" t="s">
        <v>182</v>
      </c>
      <c r="C15" s="161">
        <v>-32.08365108045966</v>
      </c>
      <c r="D15" s="162">
        <v>10</v>
      </c>
      <c r="E15" s="197"/>
      <c r="F15" s="161">
        <v>-24.946115323446453</v>
      </c>
      <c r="G15" s="161"/>
      <c r="H15" s="161">
        <v>7.1375357570132074</v>
      </c>
      <c r="I15" s="156">
        <v>-0.22246644370722124</v>
      </c>
      <c r="J15" s="156"/>
      <c r="K15" s="163">
        <v>11.270384229667524</v>
      </c>
      <c r="L15" s="156">
        <v>-0.31119474186451213</v>
      </c>
      <c r="M15" s="148"/>
      <c r="N15" s="132"/>
      <c r="O15" s="149"/>
      <c r="P15" s="149"/>
      <c r="Q15" s="212"/>
      <c r="R15" s="211"/>
      <c r="S15" s="211"/>
    </row>
    <row r="16" spans="1:20" s="209" customFormat="1" ht="39.950000000000003" customHeight="1">
      <c r="A16" s="196"/>
      <c r="B16" s="164" t="s">
        <v>184</v>
      </c>
      <c r="C16" s="165">
        <v>332.27950110645776</v>
      </c>
      <c r="D16" s="166">
        <v>10</v>
      </c>
      <c r="E16" s="197"/>
      <c r="F16" s="165">
        <v>352.88425651895602</v>
      </c>
      <c r="G16" s="165"/>
      <c r="H16" s="165">
        <v>20.604755412498264</v>
      </c>
      <c r="I16" s="167">
        <v>6.201031163188353E-2</v>
      </c>
      <c r="J16" s="167"/>
      <c r="K16" s="168">
        <v>83.570951917957245</v>
      </c>
      <c r="L16" s="167">
        <v>0.31031126383366692</v>
      </c>
      <c r="M16" s="148"/>
      <c r="N16" s="132"/>
      <c r="O16" s="149"/>
      <c r="P16" s="149"/>
      <c r="Q16" s="208"/>
    </row>
    <row r="17" spans="1:19" s="209" customFormat="1" ht="15" customHeight="1">
      <c r="A17" s="196"/>
      <c r="B17" s="164"/>
      <c r="C17" s="165"/>
      <c r="D17" s="166"/>
      <c r="E17" s="197"/>
      <c r="F17" s="165"/>
      <c r="G17" s="165"/>
      <c r="H17" s="165"/>
      <c r="I17" s="167"/>
      <c r="J17" s="167"/>
      <c r="K17" s="168"/>
      <c r="L17" s="167"/>
      <c r="M17" s="148"/>
      <c r="N17" s="132"/>
      <c r="O17" s="149"/>
      <c r="P17" s="149"/>
      <c r="Q17" s="208"/>
    </row>
    <row r="18" spans="1:19" s="209" customFormat="1" ht="39.950000000000003" customHeight="1">
      <c r="A18" s="196"/>
      <c r="B18" s="141" t="s">
        <v>228</v>
      </c>
      <c r="C18" s="174">
        <v>159.84065309522126</v>
      </c>
      <c r="D18" s="169">
        <v>10</v>
      </c>
      <c r="E18" s="198"/>
      <c r="F18" s="174">
        <v>150.76205869347592</v>
      </c>
      <c r="G18" s="174"/>
      <c r="H18" s="174">
        <v>-9.0785944017453346</v>
      </c>
      <c r="I18" s="167">
        <v>-5.679778095211474E-2</v>
      </c>
      <c r="J18" s="167"/>
      <c r="K18" s="168">
        <v>-9.6391100300277799</v>
      </c>
      <c r="L18" s="167">
        <v>-6.0093764320654608E-2</v>
      </c>
      <c r="M18" s="172"/>
      <c r="N18" s="132"/>
      <c r="O18" s="149"/>
      <c r="P18" s="149"/>
      <c r="Q18" s="208"/>
      <c r="R18" s="210"/>
      <c r="S18" s="210"/>
    </row>
    <row r="19" spans="1:19" s="209" customFormat="1" ht="39.950000000000003" customHeight="1">
      <c r="A19" s="196"/>
      <c r="B19" s="170" t="s">
        <v>0</v>
      </c>
      <c r="C19" s="175">
        <v>96.778578215009276</v>
      </c>
      <c r="D19" s="171">
        <v>10</v>
      </c>
      <c r="E19" s="198"/>
      <c r="F19" s="175">
        <v>115.33656175251099</v>
      </c>
      <c r="G19" s="175"/>
      <c r="H19" s="175">
        <v>18.557983537501713</v>
      </c>
      <c r="I19" s="146">
        <v>0.19175714171241642</v>
      </c>
      <c r="J19" s="146"/>
      <c r="K19" s="147">
        <v>-8.4815999225409939</v>
      </c>
      <c r="L19" s="146">
        <v>-6.8500451046915711E-2</v>
      </c>
      <c r="M19" s="172"/>
      <c r="N19" s="132"/>
      <c r="O19" s="149"/>
      <c r="P19" s="149"/>
      <c r="Q19" s="208"/>
      <c r="R19" s="210"/>
      <c r="S19" s="210"/>
    </row>
    <row r="20" spans="1:19" s="209" customFormat="1" ht="39.950000000000003" customHeight="1">
      <c r="A20" s="196"/>
      <c r="B20" s="173" t="s">
        <v>8</v>
      </c>
      <c r="C20" s="175">
        <v>25.085851036375949</v>
      </c>
      <c r="D20" s="171">
        <v>10</v>
      </c>
      <c r="E20" s="198"/>
      <c r="F20" s="175">
        <v>48.969823868795096</v>
      </c>
      <c r="G20" s="175"/>
      <c r="H20" s="175">
        <v>23.883972832419147</v>
      </c>
      <c r="I20" s="146">
        <v>0.95208939883227361</v>
      </c>
      <c r="J20" s="146"/>
      <c r="K20" s="147">
        <v>35.221435269489</v>
      </c>
      <c r="L20" s="146">
        <v>2.5618591600812537</v>
      </c>
      <c r="M20" s="176"/>
      <c r="N20" s="132"/>
      <c r="O20" s="149"/>
      <c r="P20" s="149"/>
      <c r="Q20" s="208"/>
      <c r="R20" s="210"/>
      <c r="S20" s="210"/>
    </row>
    <row r="21" spans="1:19" s="209" customFormat="1" ht="39.950000000000003" customHeight="1">
      <c r="A21" s="196"/>
      <c r="B21" s="173" t="s">
        <v>9</v>
      </c>
      <c r="C21" s="175">
        <v>11.53924581644343</v>
      </c>
      <c r="D21" s="171">
        <v>9</v>
      </c>
      <c r="E21" s="198"/>
      <c r="F21" s="175">
        <v>6.8803915989519986</v>
      </c>
      <c r="G21" s="175"/>
      <c r="H21" s="175">
        <v>-4.6588542174914309</v>
      </c>
      <c r="I21" s="146">
        <v>-0.40373992300714856</v>
      </c>
      <c r="J21" s="146"/>
      <c r="K21" s="147">
        <v>6.4316489573540991</v>
      </c>
      <c r="L21" s="146">
        <v>14.332600384157933</v>
      </c>
      <c r="M21" s="176"/>
      <c r="N21" s="132"/>
      <c r="O21" s="149"/>
      <c r="P21" s="149"/>
      <c r="Q21" s="208"/>
      <c r="R21" s="208"/>
    </row>
    <row r="22" spans="1:19" s="209" customFormat="1" ht="39.950000000000003" customHeight="1">
      <c r="A22" s="196"/>
      <c r="B22" s="173" t="s">
        <v>10</v>
      </c>
      <c r="C22" s="175">
        <v>17.682500383785239</v>
      </c>
      <c r="D22" s="171">
        <v>9</v>
      </c>
      <c r="E22" s="198"/>
      <c r="F22" s="175">
        <v>19.398189229460307</v>
      </c>
      <c r="G22" s="175"/>
      <c r="H22" s="175">
        <v>1.7156888456750679</v>
      </c>
      <c r="I22" s="146">
        <v>9.702750224444201E-2</v>
      </c>
      <c r="J22" s="146"/>
      <c r="K22" s="147">
        <v>3.7289274577472149</v>
      </c>
      <c r="L22" s="146">
        <v>0.23797722650079489</v>
      </c>
      <c r="M22" s="176"/>
      <c r="N22" s="132"/>
      <c r="O22" s="149"/>
      <c r="P22" s="149"/>
      <c r="Q22" s="208"/>
      <c r="R22" s="208"/>
    </row>
    <row r="23" spans="1:19" s="209" customFormat="1" ht="39.950000000000003" customHeight="1">
      <c r="A23" s="196"/>
      <c r="B23" s="170" t="s">
        <v>7</v>
      </c>
      <c r="C23" s="175">
        <v>16.935181419556404</v>
      </c>
      <c r="D23" s="171">
        <v>10</v>
      </c>
      <c r="E23" s="198"/>
      <c r="F23" s="175">
        <v>-21.615953280036496</v>
      </c>
      <c r="G23" s="175"/>
      <c r="H23" s="175">
        <v>-38.5511346995929</v>
      </c>
      <c r="I23" s="146">
        <v>-2.2763933697855068</v>
      </c>
      <c r="J23" s="146"/>
      <c r="K23" s="147">
        <v>-47.364872177405388</v>
      </c>
      <c r="L23" s="146">
        <v>-1.8394897419264185</v>
      </c>
      <c r="M23" s="176"/>
      <c r="N23" s="132"/>
      <c r="O23" s="149"/>
      <c r="P23" s="149"/>
      <c r="Q23" s="208"/>
      <c r="R23" s="208"/>
    </row>
    <row r="24" spans="1:19" s="209" customFormat="1" ht="39.950000000000003" customHeight="1">
      <c r="A24" s="196"/>
      <c r="B24" s="173" t="s">
        <v>146</v>
      </c>
      <c r="C24" s="175">
        <v>1.6925388585485641</v>
      </c>
      <c r="D24" s="171">
        <v>10</v>
      </c>
      <c r="E24" s="198"/>
      <c r="F24" s="175">
        <v>-8.9801747704390795</v>
      </c>
      <c r="G24" s="175"/>
      <c r="H24" s="175">
        <v>-10.672713628987644</v>
      </c>
      <c r="I24" s="146">
        <v>-6.3057421548005248</v>
      </c>
      <c r="J24" s="146"/>
      <c r="K24" s="147">
        <v>-9.8744467739643795</v>
      </c>
      <c r="L24" s="146">
        <v>-11.041882933870712</v>
      </c>
      <c r="M24" s="176"/>
      <c r="N24" s="132"/>
      <c r="O24" s="149"/>
      <c r="P24" s="149"/>
      <c r="Q24" s="208"/>
      <c r="R24" s="208"/>
    </row>
    <row r="25" spans="1:19" s="209" customFormat="1" ht="39.950000000000003" customHeight="1">
      <c r="A25" s="196"/>
      <c r="B25" s="170" t="s">
        <v>227</v>
      </c>
      <c r="C25" s="175">
        <v>34.652357776703631</v>
      </c>
      <c r="D25" s="171">
        <v>10</v>
      </c>
      <c r="E25" s="198"/>
      <c r="F25" s="175">
        <v>22.614896785567609</v>
      </c>
      <c r="G25" s="175"/>
      <c r="H25" s="175">
        <v>-12.037460991136022</v>
      </c>
      <c r="I25" s="146">
        <v>-0.34737783410595702</v>
      </c>
      <c r="J25" s="146"/>
      <c r="K25" s="147">
        <v>10.003607447531891</v>
      </c>
      <c r="L25" s="146">
        <v>0.79322638466163453</v>
      </c>
      <c r="M25" s="176"/>
      <c r="N25" s="132"/>
      <c r="O25" s="149"/>
      <c r="P25" s="149"/>
      <c r="Q25" s="208"/>
      <c r="R25" s="208"/>
    </row>
    <row r="26" spans="1:19" s="209" customFormat="1" ht="39.950000000000003" customHeight="1">
      <c r="A26" s="196"/>
      <c r="B26" s="170" t="s">
        <v>210</v>
      </c>
      <c r="C26" s="175">
        <v>-2.9212268304496569</v>
      </c>
      <c r="D26" s="171">
        <v>10</v>
      </c>
      <c r="E26" s="198"/>
      <c r="F26" s="175">
        <v>-0.54825567901089123</v>
      </c>
      <c r="G26" s="175"/>
      <c r="H26" s="175">
        <v>2.3729711514387657</v>
      </c>
      <c r="I26" s="146">
        <v>0.81232005906008342</v>
      </c>
      <c r="J26" s="146"/>
      <c r="K26" s="147">
        <v>-0.67322590323906129</v>
      </c>
      <c r="L26" s="146">
        <v>-5.3870904641243866</v>
      </c>
      <c r="M26" s="176"/>
      <c r="N26" s="132"/>
      <c r="O26" s="149"/>
      <c r="P26" s="149"/>
      <c r="Q26" s="212"/>
      <c r="R26" s="212"/>
    </row>
    <row r="27" spans="1:19" s="209" customFormat="1" ht="39.950000000000003" customHeight="1">
      <c r="A27" s="196"/>
      <c r="B27" s="177" t="s">
        <v>229</v>
      </c>
      <c r="C27" s="178">
        <v>-42.254264155169743</v>
      </c>
      <c r="D27" s="179">
        <v>10</v>
      </c>
      <c r="E27" s="198"/>
      <c r="F27" s="178">
        <v>-31.29240270503152</v>
      </c>
      <c r="G27" s="178"/>
      <c r="H27" s="178">
        <v>10.961861450138223</v>
      </c>
      <c r="I27" s="180">
        <v>0.25942615897612442</v>
      </c>
      <c r="J27" s="180"/>
      <c r="K27" s="181">
        <v>1.3700225834796527</v>
      </c>
      <c r="L27" s="180">
        <v>4.1944912889293362E-2</v>
      </c>
      <c r="M27" s="176"/>
      <c r="N27" s="132"/>
      <c r="O27" s="149"/>
      <c r="P27" s="149"/>
      <c r="Q27" s="212"/>
      <c r="R27" s="212"/>
    </row>
    <row r="28" spans="1:19" s="209" customFormat="1" ht="10.5" customHeight="1">
      <c r="A28" s="196"/>
      <c r="B28" s="170"/>
      <c r="C28" s="182"/>
      <c r="D28" s="183"/>
      <c r="E28" s="198"/>
      <c r="F28" s="182"/>
      <c r="G28" s="182"/>
      <c r="H28" s="182"/>
      <c r="I28" s="182"/>
      <c r="J28" s="182"/>
      <c r="K28" s="182"/>
      <c r="L28" s="182"/>
      <c r="M28" s="197"/>
      <c r="N28" s="176"/>
      <c r="O28" s="197"/>
      <c r="P28" s="197"/>
      <c r="Q28" s="208"/>
      <c r="R28" s="208"/>
    </row>
    <row r="29" spans="1:19" ht="15">
      <c r="B29" s="199"/>
      <c r="C29" s="199"/>
      <c r="D29" s="142"/>
      <c r="F29" s="140"/>
      <c r="G29" s="140"/>
      <c r="H29" s="140"/>
      <c r="I29" s="140"/>
      <c r="J29" s="140"/>
      <c r="K29" s="140"/>
      <c r="L29" s="140"/>
    </row>
    <row r="30" spans="1:19" ht="15">
      <c r="B30" s="199"/>
      <c r="C30" s="199"/>
      <c r="D30" s="142"/>
      <c r="I30" s="140"/>
      <c r="J30" s="140"/>
      <c r="K30" s="140"/>
      <c r="L30" s="140"/>
    </row>
    <row r="31" spans="1:19" ht="15">
      <c r="B31" s="199"/>
      <c r="C31" s="199"/>
      <c r="D31" s="142"/>
      <c r="I31" s="140"/>
      <c r="J31" s="140"/>
      <c r="K31" s="140"/>
      <c r="L31" s="140"/>
    </row>
    <row r="32" spans="1:19">
      <c r="B32" s="199"/>
      <c r="C32" s="199"/>
      <c r="D32" s="200"/>
      <c r="I32" s="199"/>
      <c r="J32" s="199"/>
      <c r="K32" s="199"/>
      <c r="L32" s="199"/>
    </row>
    <row r="33" spans="1:12" hidden="1">
      <c r="B33" s="199"/>
      <c r="C33" s="199"/>
      <c r="D33" s="200"/>
      <c r="I33" s="199"/>
      <c r="J33" s="199"/>
      <c r="K33" s="199"/>
      <c r="L33" s="199"/>
    </row>
    <row r="34" spans="1:12" ht="12.75" hidden="1">
      <c r="A34" s="194"/>
      <c r="B34" s="199"/>
      <c r="C34" s="199"/>
      <c r="D34" s="200"/>
      <c r="F34" s="199"/>
      <c r="G34" s="199"/>
      <c r="H34" s="199"/>
      <c r="I34" s="199"/>
      <c r="J34" s="199"/>
      <c r="K34" s="199"/>
      <c r="L34" s="199"/>
    </row>
    <row r="35" spans="1:12" ht="12.75" hidden="1">
      <c r="A35" s="194"/>
      <c r="B35" s="199"/>
      <c r="C35" s="199"/>
      <c r="D35" s="200"/>
      <c r="F35" s="199"/>
      <c r="G35" s="199"/>
      <c r="H35" s="199"/>
      <c r="I35" s="199"/>
      <c r="J35" s="199"/>
      <c r="K35" s="199"/>
      <c r="L35" s="199"/>
    </row>
    <row r="36" spans="1:12" ht="12.75" hidden="1">
      <c r="A36" s="194"/>
      <c r="B36" s="199"/>
      <c r="C36" s="199"/>
      <c r="D36" s="200"/>
      <c r="F36" s="199"/>
      <c r="G36" s="199"/>
      <c r="H36" s="199"/>
      <c r="I36" s="199"/>
      <c r="J36" s="199"/>
      <c r="K36" s="199"/>
      <c r="L36" s="199"/>
    </row>
    <row r="37" spans="1:12" ht="15" hidden="1">
      <c r="A37" s="194"/>
      <c r="B37" s="140"/>
      <c r="C37" s="199"/>
      <c r="D37" s="200"/>
      <c r="F37" s="199"/>
      <c r="G37" s="199"/>
      <c r="H37" s="199"/>
      <c r="I37" s="199"/>
      <c r="J37" s="199"/>
      <c r="K37" s="199"/>
      <c r="L37" s="199"/>
    </row>
    <row r="38" spans="1:12" ht="15" hidden="1">
      <c r="B38" s="140"/>
      <c r="C38" s="140"/>
      <c r="D38" s="142"/>
      <c r="F38" s="140"/>
      <c r="G38" s="140"/>
      <c r="H38" s="140"/>
      <c r="I38" s="140"/>
      <c r="J38" s="140"/>
      <c r="K38" s="140"/>
      <c r="L38" s="140"/>
    </row>
    <row r="39" spans="1:12" ht="15" hidden="1">
      <c r="B39" s="140"/>
      <c r="C39" s="140"/>
      <c r="D39" s="142"/>
      <c r="F39" s="140"/>
      <c r="G39" s="140"/>
      <c r="H39" s="140"/>
      <c r="I39" s="140"/>
      <c r="J39" s="140"/>
      <c r="K39" s="140"/>
      <c r="L39" s="140"/>
    </row>
    <row r="40" spans="1:12" ht="15" hidden="1">
      <c r="B40" s="140"/>
      <c r="C40" s="140"/>
      <c r="D40" s="142"/>
      <c r="F40" s="140"/>
      <c r="G40" s="140"/>
      <c r="H40" s="140"/>
      <c r="I40" s="140"/>
      <c r="J40" s="140"/>
      <c r="K40" s="140"/>
      <c r="L40" s="140"/>
    </row>
    <row r="41" spans="1:12" ht="15" hidden="1">
      <c r="B41" s="140"/>
      <c r="C41" s="140"/>
      <c r="D41" s="142"/>
      <c r="F41" s="140"/>
      <c r="G41" s="140"/>
      <c r="H41" s="140"/>
      <c r="I41" s="140"/>
      <c r="J41" s="140"/>
      <c r="K41" s="140"/>
      <c r="L41" s="140"/>
    </row>
    <row r="42" spans="1:12" ht="15" hidden="1">
      <c r="B42" s="140"/>
      <c r="C42" s="140"/>
      <c r="D42" s="142"/>
      <c r="F42" s="140"/>
      <c r="G42" s="140"/>
      <c r="H42" s="140"/>
      <c r="I42" s="140"/>
      <c r="J42" s="140"/>
      <c r="K42" s="140"/>
      <c r="L42" s="140"/>
    </row>
    <row r="43" spans="1:12" ht="15" hidden="1">
      <c r="B43" s="140"/>
      <c r="C43" s="140"/>
      <c r="D43" s="142"/>
      <c r="F43" s="140"/>
      <c r="G43" s="140"/>
      <c r="H43" s="140"/>
      <c r="I43" s="140"/>
      <c r="J43" s="140"/>
      <c r="K43" s="140"/>
      <c r="L43" s="140"/>
    </row>
    <row r="49" spans="1:1" hidden="1">
      <c r="A49" s="194"/>
    </row>
    <row r="65" spans="1:12" ht="12.75" hidden="1">
      <c r="A65" s="194"/>
      <c r="B65" s="194"/>
      <c r="C65" s="194"/>
      <c r="D65" s="195"/>
      <c r="F65" s="194"/>
      <c r="G65" s="194"/>
      <c r="H65" s="194"/>
      <c r="I65" s="194"/>
      <c r="J65" s="194"/>
      <c r="K65" s="194"/>
      <c r="L65" s="194"/>
    </row>
    <row r="66" spans="1:12"/>
    <row r="67" spans="1:12"/>
    <row r="68" spans="1:12"/>
    <row r="69" spans="1:12"/>
    <row r="70" spans="1:12"/>
    <row r="71" spans="1:12"/>
    <row r="72" spans="1:12"/>
    <row r="73" spans="1:12"/>
    <row r="74" spans="1:12"/>
    <row r="75" spans="1:12"/>
  </sheetData>
  <mergeCells count="4">
    <mergeCell ref="C3:D3"/>
    <mergeCell ref="H3:I3"/>
    <mergeCell ref="K3:L3"/>
    <mergeCell ref="R11:T11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09M 2022_BS</vt:lpstr>
      <vt:lpstr>09M 2022_Con P&amp;L</vt:lpstr>
      <vt:lpstr>09M 2022_P&amp;L by BU</vt:lpstr>
      <vt:lpstr>3Q 2022_P&amp;L by BU</vt:lpstr>
      <vt:lpstr>Quarterly standalone</vt:lpstr>
      <vt:lpstr>Prem &amp; Attr. Result by Country</vt:lpstr>
      <vt:lpstr>Regional Data by Segments</vt:lpstr>
      <vt:lpstr>Consensus vs Current</vt:lpstr>
      <vt:lpstr>'09M 2022_BS'!Área_de_impresión</vt:lpstr>
      <vt:lpstr>'09M 2022_Con P&amp;L'!Área_de_impresión</vt:lpstr>
      <vt:lpstr>'09M 2022_P&amp;L by BU'!Área_de_impresión</vt:lpstr>
      <vt:lpstr>'3Q 2022_P&amp;L by BU'!Área_de_impresión</vt:lpstr>
      <vt:lpstr>'Consensus vs Current'!Área_de_impresión</vt:lpstr>
      <vt:lpstr>'Prem &amp; Attr. Result by Country'!Área_de_impresión</vt:lpstr>
      <vt:lpstr>'Quarterly standalone'!Área_de_impresión</vt:lpstr>
      <vt:lpstr>'Regional Data by Segments'!Área_de_impresión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